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24226"/>
  <xr:revisionPtr revIDLastSave="0" documentId="13_ncr:1_{22782ECD-9DFA-4412-859E-2671B57A317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dice" sheetId="1" r:id="rId1"/>
    <sheet name="Trimestre 1" sheetId="2" r:id="rId2"/>
    <sheet name="Trimestre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1" i="3" l="1"/>
  <c r="H351" i="3" s="1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H335" i="3" s="1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G314" i="3"/>
  <c r="H314" i="3" s="1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G290" i="3"/>
  <c r="H290" i="3" s="1"/>
  <c r="G289" i="3"/>
  <c r="H289" i="3" s="1"/>
  <c r="G288" i="3"/>
  <c r="H288" i="3" s="1"/>
  <c r="G287" i="3"/>
  <c r="H287" i="3" s="1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G279" i="3"/>
  <c r="H279" i="3" s="1"/>
  <c r="G278" i="3"/>
  <c r="H278" i="3" s="1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G266" i="3"/>
  <c r="H266" i="3" s="1"/>
  <c r="G265" i="3"/>
  <c r="H265" i="3" s="1"/>
  <c r="G264" i="3"/>
  <c r="H264" i="3" s="1"/>
  <c r="G263" i="3"/>
  <c r="H263" i="3" s="1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H255" i="3" s="1"/>
  <c r="G254" i="3"/>
  <c r="H254" i="3" s="1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G242" i="3"/>
  <c r="H242" i="3" s="1"/>
  <c r="G241" i="3"/>
  <c r="H241" i="3" s="1"/>
  <c r="G240" i="3"/>
  <c r="H240" i="3" s="1"/>
  <c r="G239" i="3"/>
  <c r="H239" i="3" s="1"/>
  <c r="G238" i="3"/>
  <c r="H238" i="3" s="1"/>
  <c r="G237" i="3"/>
  <c r="H237" i="3" s="1"/>
  <c r="G236" i="3"/>
  <c r="H236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G218" i="3"/>
  <c r="H218" i="3" s="1"/>
  <c r="G217" i="3"/>
  <c r="H217" i="3" s="1"/>
  <c r="G216" i="3"/>
  <c r="H216" i="3" s="1"/>
  <c r="G215" i="3"/>
  <c r="H215" i="3" s="1"/>
  <c r="G214" i="3"/>
  <c r="H214" i="3" s="1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G207" i="3"/>
  <c r="H207" i="3" s="1"/>
  <c r="G206" i="3"/>
  <c r="H206" i="3" s="1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G146" i="3"/>
  <c r="H146" i="3" s="1"/>
  <c r="G145" i="3"/>
  <c r="H145" i="3" s="1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G111" i="3"/>
  <c r="H111" i="3" s="1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G335" i="2"/>
  <c r="H335" i="2" s="1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G328" i="2"/>
  <c r="H328" i="2" s="1"/>
  <c r="G327" i="2"/>
  <c r="H327" i="2" s="1"/>
  <c r="G326" i="2"/>
  <c r="H326" i="2" s="1"/>
  <c r="G325" i="2"/>
  <c r="H325" i="2" s="1"/>
  <c r="G324" i="2"/>
  <c r="H324" i="2" s="1"/>
  <c r="G323" i="2"/>
  <c r="H323" i="2" s="1"/>
  <c r="G322" i="2"/>
  <c r="H322" i="2" s="1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G304" i="2"/>
  <c r="H304" i="2" s="1"/>
  <c r="G303" i="2"/>
  <c r="H303" i="2" s="1"/>
  <c r="G302" i="2"/>
  <c r="H302" i="2" s="1"/>
  <c r="G301" i="2"/>
  <c r="H301" i="2" s="1"/>
  <c r="G300" i="2"/>
  <c r="H300" i="2" s="1"/>
  <c r="G299" i="2"/>
  <c r="H299" i="2" s="1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G280" i="2"/>
  <c r="H280" i="2" s="1"/>
  <c r="G279" i="2"/>
  <c r="H279" i="2" s="1"/>
  <c r="G278" i="2"/>
  <c r="H278" i="2" s="1"/>
  <c r="G277" i="2"/>
  <c r="H277" i="2" s="1"/>
  <c r="G276" i="2"/>
  <c r="H276" i="2" s="1"/>
  <c r="G275" i="2"/>
  <c r="H275" i="2" s="1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G251" i="2"/>
  <c r="H251" i="2" s="1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 s="1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G186" i="2"/>
  <c r="H186" i="2" s="1"/>
  <c r="G185" i="2"/>
  <c r="H185" i="2" s="1"/>
  <c r="G184" i="2"/>
  <c r="H184" i="2" s="1"/>
  <c r="G183" i="2"/>
  <c r="G182" i="2"/>
  <c r="H182" i="2" s="1"/>
  <c r="G181" i="2"/>
  <c r="H181" i="2" s="1"/>
  <c r="G180" i="2"/>
  <c r="H180" i="2" s="1"/>
  <c r="G179" i="2"/>
  <c r="H179" i="2" s="1"/>
  <c r="G178" i="2"/>
  <c r="G177" i="2"/>
  <c r="G176" i="2"/>
  <c r="H176" i="2" s="1"/>
  <c r="G175" i="2"/>
  <c r="G174" i="2"/>
  <c r="H174" i="2" s="1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 s="1"/>
  <c r="G151" i="2"/>
  <c r="H151" i="2" s="1"/>
  <c r="G150" i="2"/>
  <c r="H150" i="2" s="1"/>
  <c r="G149" i="2"/>
  <c r="G148" i="2"/>
  <c r="H148" i="2" s="1"/>
  <c r="G147" i="2"/>
  <c r="H147" i="2" s="1"/>
  <c r="G146" i="2"/>
  <c r="H146" i="2" s="1"/>
  <c r="G145" i="2"/>
  <c r="G144" i="2"/>
  <c r="H144" i="2" s="1"/>
  <c r="G143" i="2"/>
  <c r="H143" i="2" s="1"/>
  <c r="G142" i="2"/>
  <c r="G141" i="2"/>
  <c r="G140" i="2"/>
  <c r="H140" i="2" s="1"/>
  <c r="G139" i="2"/>
  <c r="H139" i="2" s="1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H121" i="2" s="1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H114" i="2" s="1"/>
  <c r="G113" i="2"/>
  <c r="H113" i="2" s="1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 s="1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H91" i="2" s="1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H78" i="2" s="1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H59" i="2" s="1"/>
  <c r="G58" i="2"/>
  <c r="H58" i="2" s="1"/>
  <c r="G57" i="2"/>
  <c r="G56" i="2"/>
  <c r="H56" i="2" s="1"/>
  <c r="G55" i="2"/>
  <c r="H55" i="2" s="1"/>
  <c r="G54" i="2"/>
  <c r="G53" i="2"/>
  <c r="H53" i="2" s="1"/>
  <c r="G52" i="2"/>
  <c r="H52" i="2" s="1"/>
  <c r="G51" i="2"/>
  <c r="H51" i="2" s="1"/>
  <c r="G50" i="2"/>
  <c r="H50" i="2" s="1"/>
  <c r="G49" i="2"/>
  <c r="G48" i="2"/>
  <c r="H48" i="2" s="1"/>
  <c r="G47" i="2"/>
  <c r="G46" i="2"/>
  <c r="H46" i="2" s="1"/>
  <c r="G45" i="2"/>
  <c r="H45" i="2" s="1"/>
  <c r="G44" i="2"/>
  <c r="H44" i="2"/>
  <c r="G43" i="2"/>
  <c r="G42" i="2"/>
  <c r="H42" i="2" s="1"/>
  <c r="G41" i="2"/>
  <c r="H41" i="2" s="1"/>
  <c r="G40" i="2"/>
  <c r="H40" i="2" s="1"/>
  <c r="G39" i="2"/>
  <c r="H39" i="2" s="1"/>
  <c r="G38" i="2"/>
  <c r="H38" i="2" s="1"/>
  <c r="G37" i="2"/>
  <c r="G36" i="2"/>
  <c r="H36" i="2" s="1"/>
  <c r="G35" i="2"/>
  <c r="G34" i="2"/>
  <c r="H34" i="2" s="1"/>
  <c r="G33" i="2"/>
  <c r="H33" i="2" s="1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7" i="2"/>
  <c r="H183" i="2"/>
  <c r="H178" i="2"/>
  <c r="H177" i="2"/>
  <c r="H175" i="2"/>
  <c r="H170" i="2"/>
  <c r="H167" i="2"/>
  <c r="H163" i="2"/>
  <c r="H161" i="2"/>
  <c r="H159" i="2"/>
  <c r="H155" i="2"/>
  <c r="H154" i="2"/>
  <c r="H153" i="2"/>
  <c r="H149" i="2"/>
  <c r="H145" i="2"/>
  <c r="H142" i="2"/>
  <c r="H141" i="2"/>
  <c r="H135" i="2"/>
  <c r="H134" i="2"/>
  <c r="H133" i="2"/>
  <c r="H131" i="2"/>
  <c r="H125" i="2"/>
  <c r="H122" i="2"/>
  <c r="H119" i="2"/>
  <c r="H111" i="2"/>
  <c r="H110" i="2"/>
  <c r="H107" i="2"/>
  <c r="H106" i="2"/>
  <c r="H103" i="2"/>
  <c r="H102" i="2"/>
  <c r="H101" i="2"/>
  <c r="H97" i="2"/>
  <c r="H93" i="2"/>
  <c r="H87" i="2"/>
  <c r="H86" i="2"/>
  <c r="H85" i="2"/>
  <c r="H82" i="2"/>
  <c r="H81" i="2"/>
  <c r="H77" i="2"/>
  <c r="H74" i="2"/>
  <c r="H71" i="2"/>
  <c r="H67" i="2"/>
  <c r="H66" i="2"/>
  <c r="H65" i="2"/>
  <c r="H63" i="2"/>
  <c r="H57" i="2"/>
  <c r="H54" i="2"/>
  <c r="H49" i="2"/>
  <c r="H47" i="2"/>
  <c r="H43" i="2"/>
  <c r="H37" i="2"/>
  <c r="H35" i="2"/>
  <c r="H29" i="2"/>
  <c r="C13" i="1" l="1"/>
  <c r="H1" i="2"/>
  <c r="C14" i="1"/>
  <c r="C9" i="1" s="1"/>
  <c r="H1" i="3"/>
  <c r="A9" i="1"/>
  <c r="G1" i="3" l="1"/>
  <c r="D14" i="1" s="1"/>
  <c r="E9" i="1"/>
  <c r="G1" i="2"/>
  <c r="D13" i="1" s="1"/>
</calcChain>
</file>

<file path=xl/sharedStrings.xml><?xml version="1.0" encoding="utf-8"?>
<sst xmlns="http://schemas.openxmlformats.org/spreadsheetml/2006/main" count="87" uniqueCount="74">
  <si>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</si>
  <si>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</si>
  <si>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</si>
  <si>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</si>
  <si>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</si>
  <si>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</si>
  <si>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</si>
  <si>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</si>
  <si>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</si>
  <si>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</si>
  <si>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</si>
  <si>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</si>
  <si>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</si>
  <si>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</si>
  <si>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</si>
  <si>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</si>
  <si>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</si>
  <si>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</si>
  <si>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</si>
  <si>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</si>
  <si>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222085215 del 02/12/2022</t>
  </si>
  <si>
    <t>222100078 del 02/12/2022</t>
  </si>
  <si>
    <t>643/PA del 10/11/2022</t>
  </si>
  <si>
    <t>89/2022 del 15/12/2022</t>
  </si>
  <si>
    <t>FPA 3/23 del 03/01/2023</t>
  </si>
  <si>
    <t>1023006677 del 18/01/2023</t>
  </si>
  <si>
    <t>5415/EL del 30/01/2023</t>
  </si>
  <si>
    <t>85 del 31/01/2023</t>
  </si>
  <si>
    <t>230303739 del 02/02/2023</t>
  </si>
  <si>
    <t>230276215 del 02/02/2023</t>
  </si>
  <si>
    <t>000000000691 del 03/02/2023</t>
  </si>
  <si>
    <t>75/PA del 31/01/2023</t>
  </si>
  <si>
    <t>5/PA del 31/01/2023</t>
  </si>
  <si>
    <t>80/00 del 13/02/2023</t>
  </si>
  <si>
    <t>679 del 17/02/2023</t>
  </si>
  <si>
    <t>1023061405 del 03/03/2023</t>
  </si>
  <si>
    <t>252 del 16/02/2023</t>
  </si>
  <si>
    <t>01398/23 del 07/03/2023</t>
  </si>
  <si>
    <t>26Pa del 14/03/2023</t>
  </si>
  <si>
    <t>1/PA-2023 del 07/03/2023</t>
  </si>
  <si>
    <t>618 del 02/03/2023</t>
  </si>
  <si>
    <t>188 del 20/03/2023</t>
  </si>
  <si>
    <t>11 del 15/03/2023</t>
  </si>
  <si>
    <t>192/2023 del 27/03/2023</t>
  </si>
  <si>
    <t>15/PA del 28/03/2023</t>
  </si>
  <si>
    <t>237/2023 del 21/03/2023</t>
  </si>
  <si>
    <t>33 del 27/03/2023</t>
  </si>
  <si>
    <t>500306/Q del 13/04/2023</t>
  </si>
  <si>
    <t>54 del 22/03/2023</t>
  </si>
  <si>
    <t>26/2023 del 22/03/2023</t>
  </si>
  <si>
    <t>230614624 del 02/04/2023</t>
  </si>
  <si>
    <t>230603582 del 02/04/2023</t>
  </si>
  <si>
    <t>159/C9 del 20/04/2023</t>
  </si>
  <si>
    <t>117/C9 del 29/03/2023</t>
  </si>
  <si>
    <t>122/C9 del 03/04/2023</t>
  </si>
  <si>
    <t>644/2023 del 17/04/2023</t>
  </si>
  <si>
    <t>41 del 20/04/2023</t>
  </si>
  <si>
    <t>92 del 19/04/2023</t>
  </si>
  <si>
    <t>12/E del 20/04/2023</t>
  </si>
  <si>
    <t>ED/24 del 20/04/2023</t>
  </si>
  <si>
    <t>46695 del 30/09/2022</t>
  </si>
  <si>
    <t>103/04 del 04/05/2023</t>
  </si>
  <si>
    <t>242/PA del 28/04/2023</t>
  </si>
  <si>
    <t>FPA 9/23 del 03/05/2023</t>
  </si>
  <si>
    <t>ED/41 del 08/05/2023</t>
  </si>
  <si>
    <t>ED/40 del 08/05/2023</t>
  </si>
  <si>
    <t>994/2023 del 31/05/2023</t>
  </si>
  <si>
    <t>19/FE del 31/05/2023</t>
  </si>
  <si>
    <t>18/FE del 30/05/2023</t>
  </si>
  <si>
    <t>1023145348 del 01/06/2023</t>
  </si>
  <si>
    <t>230922568 del 02/06/2023</t>
  </si>
  <si>
    <t>230941321 del 02/06/2023</t>
  </si>
  <si>
    <t>25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</si>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</sst>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opLeftCell="A4" workbookViewId="0">
      <selection activeCell="E34" sqref="E34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</cols>
  <sheetData>
    <row r="1" spans="1:9" x14ac:dyDescent="0.25">
      <c r="A1" s="3"/>
    </row>
    <row r="2" spans="1:9" ht="15.95" customHeight="1" x14ac:dyDescent="0.3">
      <c r="B2" s="4" t="s">
        <v>18</v>
      </c>
    </row>
    <row r="3" spans="1:9" ht="12.75" customHeight="1" x14ac:dyDescent="0.25">
      <c r="B3" s="2" t="s">
        <v>19</v>
      </c>
    </row>
    <row r="4" spans="1:9" ht="15.75" thickBot="1" x14ac:dyDescent="0.3"/>
    <row r="5" spans="1:9" ht="18" customHeight="1" thickBot="1" x14ac:dyDescent="0.4">
      <c r="B5" s="7" t="s">
        <v>15</v>
      </c>
      <c r="F5" s="16">
        <v>2023</v>
      </c>
    </row>
    <row r="7" spans="1:9" s="18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55</v>
      </c>
      <c r="B9" s="33"/>
      <c r="C9" s="32">
        <f>SUM(C13:C16)</f>
        <v>45086.75</v>
      </c>
      <c r="D9" s="33"/>
      <c r="E9" s="38">
        <f>('Trimestre 1'!H1+'Trimestre 2'!H1)/C9</f>
        <v>-15.016376208087744</v>
      </c>
      <c r="F9" s="39"/>
    </row>
    <row r="10" spans="1:9" ht="20.100000000000001" customHeight="1" thickBot="1" x14ac:dyDescent="0.3">
      <c r="A10" s="19"/>
      <c r="B10" s="19"/>
      <c r="C10" s="20"/>
      <c r="D10" s="19"/>
      <c r="E10" s="21"/>
      <c r="F10" s="28"/>
    </row>
    <row r="11" spans="1:9" s="18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2" t="s">
        <v>3</v>
      </c>
      <c r="B12" s="23" t="s">
        <v>0</v>
      </c>
      <c r="C12" s="24" t="s">
        <v>5</v>
      </c>
      <c r="D12" s="25" t="s">
        <v>12</v>
      </c>
      <c r="E12" s="29" t="s">
        <v>16</v>
      </c>
      <c r="F12" s="30" t="s">
        <v>17</v>
      </c>
    </row>
    <row r="13" spans="1:9" ht="22.5" customHeight="1" x14ac:dyDescent="0.25">
      <c r="A13" s="26" t="s">
        <v>13</v>
      </c>
      <c r="B13" s="15">
        <f>'Trimestre 1'!C1</f>
        <v>23</v>
      </c>
      <c r="C13" s="27">
        <f>'Trimestre 1'!B1</f>
        <v>21784.65</v>
      </c>
      <c r="D13" s="27">
        <f>'Trimestre 1'!G1</f>
        <v>-12.692615213005487</v>
      </c>
      <c r="E13" s="27">
        <v>39561.699999999997</v>
      </c>
      <c r="F13" s="31" t="s">
        <v>72</v>
      </c>
      <c r="G13" s="5"/>
      <c r="H13" s="6"/>
      <c r="I13" s="6"/>
    </row>
    <row r="14" spans="1:9" ht="22.5" customHeight="1" x14ac:dyDescent="0.25">
      <c r="A14" s="26" t="s">
        <v>14</v>
      </c>
      <c r="B14" s="15">
        <f>'Trimestre 2'!C1</f>
        <v>32</v>
      </c>
      <c r="C14" s="27">
        <f>'Trimestre 2'!B1</f>
        <v>23302.1</v>
      </c>
      <c r="D14" s="27">
        <f>'Trimestre 2'!G1</f>
        <v>-17.188812167143737</v>
      </c>
      <c r="E14" s="27">
        <v>126866.63</v>
      </c>
      <c r="F14" s="31" t="s">
        <v>73</v>
      </c>
    </row>
    <row r="15" spans="1:9" ht="22.5" customHeight="1" x14ac:dyDescent="0.25">
      <c r="A15" s="26"/>
      <c r="B15" s="15"/>
      <c r="C15" s="27"/>
      <c r="D15" s="27"/>
      <c r="E15" s="27"/>
      <c r="F15" s="31"/>
    </row>
    <row r="16" spans="1:9" ht="21.75" customHeight="1" x14ac:dyDescent="0.25">
      <c r="A16" s="26"/>
      <c r="B16" s="15"/>
      <c r="C16" s="27"/>
      <c r="D16" s="27"/>
      <c r="E16" s="27"/>
      <c r="F16" s="31"/>
    </row>
  </sheetData>
  <sheetProtection algorithmName="SHA-512" hashValue="h039O6PuEflSvFhwbpfa/Q0bfJGfmBO6H5/x7sRPcGbDR5CU+agPmKNznGPQMD2okW1Fe1Jc0tGsIai7y5Yn0g==" saltValue="0pz/Z4wMIOCZK2NopxcbRw==" spinCount="100000" sheet="1" objects="1" scenarios="1"/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21784.65</v>
      </c>
      <c r="C1">
        <f>COUNTA(A4:A353)</f>
        <v>23</v>
      </c>
      <c r="G1" s="14">
        <f>IF(B1&lt;&gt;0,H1/B1,0)</f>
        <v>-12.692615213005487</v>
      </c>
      <c r="H1" s="13">
        <f>SUM(H4:H353)</f>
        <v>-276504.18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20</v>
      </c>
      <c r="B4" s="10">
        <v>59.9</v>
      </c>
      <c r="C4" s="11">
        <v>44939</v>
      </c>
      <c r="D4" s="11">
        <v>44950</v>
      </c>
      <c r="E4" s="11"/>
      <c r="F4" s="11"/>
      <c r="G4" s="1">
        <f>D4-C4-(F4-E4)</f>
        <v>11</v>
      </c>
      <c r="H4" s="10">
        <f>B4*G4</f>
        <v>658.9</v>
      </c>
    </row>
    <row r="5" spans="1:8" x14ac:dyDescent="0.25">
      <c r="A5" s="17" t="s">
        <v>21</v>
      </c>
      <c r="B5" s="10">
        <v>59.9</v>
      </c>
      <c r="C5" s="11">
        <v>44939</v>
      </c>
      <c r="D5" s="11">
        <v>44950</v>
      </c>
      <c r="E5" s="11"/>
      <c r="F5" s="11"/>
      <c r="G5" s="1">
        <f t="shared" ref="G5:G68" si="0">D5-C5-(F5-E5)</f>
        <v>11</v>
      </c>
      <c r="H5" s="10">
        <f t="shared" ref="H5:H68" si="1">B5*G5</f>
        <v>658.9</v>
      </c>
    </row>
    <row r="6" spans="1:8" x14ac:dyDescent="0.25">
      <c r="A6" s="17" t="s">
        <v>22</v>
      </c>
      <c r="B6" s="10">
        <v>265</v>
      </c>
      <c r="C6" s="11">
        <v>44910</v>
      </c>
      <c r="D6" s="11">
        <v>44950</v>
      </c>
      <c r="E6" s="11"/>
      <c r="F6" s="11"/>
      <c r="G6" s="1">
        <f t="shared" si="0"/>
        <v>40</v>
      </c>
      <c r="H6" s="10">
        <f t="shared" si="1"/>
        <v>10600</v>
      </c>
    </row>
    <row r="7" spans="1:8" x14ac:dyDescent="0.25">
      <c r="A7" s="17" t="s">
        <v>23</v>
      </c>
      <c r="B7" s="10">
        <v>840</v>
      </c>
      <c r="C7" s="11">
        <v>44953</v>
      </c>
      <c r="D7" s="11">
        <v>44950</v>
      </c>
      <c r="E7" s="11"/>
      <c r="F7" s="11"/>
      <c r="G7" s="1">
        <f t="shared" si="0"/>
        <v>-3</v>
      </c>
      <c r="H7" s="10">
        <f t="shared" si="1"/>
        <v>-2520</v>
      </c>
    </row>
    <row r="8" spans="1:8" x14ac:dyDescent="0.25">
      <c r="A8" s="17" t="s">
        <v>24</v>
      </c>
      <c r="B8" s="10">
        <v>500</v>
      </c>
      <c r="C8" s="11">
        <v>44965</v>
      </c>
      <c r="D8" s="11">
        <v>44950</v>
      </c>
      <c r="E8" s="11"/>
      <c r="F8" s="11"/>
      <c r="G8" s="1">
        <f t="shared" si="0"/>
        <v>-15</v>
      </c>
      <c r="H8" s="10">
        <f t="shared" si="1"/>
        <v>-7500</v>
      </c>
    </row>
    <row r="9" spans="1:8" x14ac:dyDescent="0.25">
      <c r="A9" s="17" t="s">
        <v>25</v>
      </c>
      <c r="B9" s="10">
        <v>56.81</v>
      </c>
      <c r="C9" s="11">
        <v>44980</v>
      </c>
      <c r="D9" s="11">
        <v>44950</v>
      </c>
      <c r="E9" s="11"/>
      <c r="F9" s="11"/>
      <c r="G9" s="1">
        <f t="shared" si="0"/>
        <v>-30</v>
      </c>
      <c r="H9" s="10">
        <f t="shared" si="1"/>
        <v>-1704.3000000000002</v>
      </c>
    </row>
    <row r="10" spans="1:8" x14ac:dyDescent="0.25">
      <c r="A10" s="17" t="s">
        <v>26</v>
      </c>
      <c r="B10" s="10">
        <v>1008</v>
      </c>
      <c r="C10" s="11">
        <v>44988</v>
      </c>
      <c r="D10" s="11">
        <v>44966</v>
      </c>
      <c r="E10" s="11"/>
      <c r="F10" s="11"/>
      <c r="G10" s="1">
        <f t="shared" si="0"/>
        <v>-22</v>
      </c>
      <c r="H10" s="10">
        <f t="shared" si="1"/>
        <v>-22176</v>
      </c>
    </row>
    <row r="11" spans="1:8" x14ac:dyDescent="0.25">
      <c r="A11" s="17" t="s">
        <v>27</v>
      </c>
      <c r="B11" s="10">
        <v>491.5</v>
      </c>
      <c r="C11" s="11">
        <v>44988</v>
      </c>
      <c r="D11" s="11">
        <v>44966</v>
      </c>
      <c r="E11" s="11"/>
      <c r="F11" s="11"/>
      <c r="G11" s="1">
        <f t="shared" si="0"/>
        <v>-22</v>
      </c>
      <c r="H11" s="10">
        <f t="shared" si="1"/>
        <v>-10813</v>
      </c>
    </row>
    <row r="12" spans="1:8" x14ac:dyDescent="0.25">
      <c r="A12" s="17" t="s">
        <v>28</v>
      </c>
      <c r="B12" s="10">
        <v>59.9</v>
      </c>
      <c r="C12" s="11">
        <v>44994</v>
      </c>
      <c r="D12" s="11">
        <v>44966</v>
      </c>
      <c r="E12" s="11"/>
      <c r="F12" s="11"/>
      <c r="G12" s="1">
        <f t="shared" si="0"/>
        <v>-28</v>
      </c>
      <c r="H12" s="10">
        <f t="shared" si="1"/>
        <v>-1677.2</v>
      </c>
    </row>
    <row r="13" spans="1:8" x14ac:dyDescent="0.25">
      <c r="A13" s="17" t="s">
        <v>29</v>
      </c>
      <c r="B13" s="10">
        <v>59.9</v>
      </c>
      <c r="C13" s="11">
        <v>44994</v>
      </c>
      <c r="D13" s="11">
        <v>44966</v>
      </c>
      <c r="E13" s="11"/>
      <c r="F13" s="11"/>
      <c r="G13" s="1">
        <f t="shared" si="0"/>
        <v>-28</v>
      </c>
      <c r="H13" s="10">
        <f t="shared" si="1"/>
        <v>-1677.2</v>
      </c>
    </row>
    <row r="14" spans="1:8" x14ac:dyDescent="0.25">
      <c r="A14" s="17" t="s">
        <v>30</v>
      </c>
      <c r="B14" s="10">
        <v>4075.5</v>
      </c>
      <c r="C14" s="11">
        <v>44994</v>
      </c>
      <c r="D14" s="11">
        <v>44977</v>
      </c>
      <c r="E14" s="11"/>
      <c r="F14" s="11"/>
      <c r="G14" s="1">
        <f t="shared" si="0"/>
        <v>-17</v>
      </c>
      <c r="H14" s="10">
        <f t="shared" si="1"/>
        <v>-69283.5</v>
      </c>
    </row>
    <row r="15" spans="1:8" x14ac:dyDescent="0.25">
      <c r="A15" s="17" t="s">
        <v>31</v>
      </c>
      <c r="B15" s="10">
        <v>265</v>
      </c>
      <c r="C15" s="11">
        <v>44988</v>
      </c>
      <c r="D15" s="11">
        <v>44977</v>
      </c>
      <c r="E15" s="11"/>
      <c r="F15" s="11"/>
      <c r="G15" s="1">
        <f t="shared" si="0"/>
        <v>-11</v>
      </c>
      <c r="H15" s="10">
        <f t="shared" si="1"/>
        <v>-2915</v>
      </c>
    </row>
    <row r="16" spans="1:8" x14ac:dyDescent="0.25">
      <c r="A16" s="17" t="s">
        <v>32</v>
      </c>
      <c r="B16" s="10">
        <v>249</v>
      </c>
      <c r="C16" s="11">
        <v>45004</v>
      </c>
      <c r="D16" s="11">
        <v>45002</v>
      </c>
      <c r="E16" s="11"/>
      <c r="F16" s="11"/>
      <c r="G16" s="1">
        <f t="shared" si="0"/>
        <v>-2</v>
      </c>
      <c r="H16" s="10">
        <f t="shared" si="1"/>
        <v>-498</v>
      </c>
    </row>
    <row r="17" spans="1:8" x14ac:dyDescent="0.25">
      <c r="A17" s="17" t="s">
        <v>33</v>
      </c>
      <c r="B17" s="10">
        <v>2050</v>
      </c>
      <c r="C17" s="11">
        <v>45004</v>
      </c>
      <c r="D17" s="11">
        <v>45002</v>
      </c>
      <c r="E17" s="11"/>
      <c r="F17" s="11"/>
      <c r="G17" s="1">
        <f t="shared" si="0"/>
        <v>-2</v>
      </c>
      <c r="H17" s="10">
        <f t="shared" si="1"/>
        <v>-4100</v>
      </c>
    </row>
    <row r="18" spans="1:8" x14ac:dyDescent="0.25">
      <c r="A18" s="17" t="s">
        <v>34</v>
      </c>
      <c r="B18" s="10">
        <v>5790</v>
      </c>
      <c r="C18" s="11">
        <v>45007</v>
      </c>
      <c r="D18" s="11">
        <v>45002</v>
      </c>
      <c r="E18" s="11"/>
      <c r="F18" s="11"/>
      <c r="G18" s="1">
        <f t="shared" si="0"/>
        <v>-5</v>
      </c>
      <c r="H18" s="10">
        <f t="shared" si="1"/>
        <v>-28950</v>
      </c>
    </row>
    <row r="19" spans="1:8" x14ac:dyDescent="0.25">
      <c r="A19" s="17" t="s">
        <v>35</v>
      </c>
      <c r="B19" s="10">
        <v>112.53</v>
      </c>
      <c r="C19" s="11">
        <v>45025</v>
      </c>
      <c r="D19" s="11">
        <v>45002</v>
      </c>
      <c r="E19" s="11"/>
      <c r="F19" s="11"/>
      <c r="G19" s="1">
        <f t="shared" si="0"/>
        <v>-23</v>
      </c>
      <c r="H19" s="10">
        <f t="shared" si="1"/>
        <v>-2588.19</v>
      </c>
    </row>
    <row r="20" spans="1:8" x14ac:dyDescent="0.25">
      <c r="A20" s="17" t="s">
        <v>36</v>
      </c>
      <c r="B20" s="10">
        <v>546.25</v>
      </c>
      <c r="C20" s="11">
        <v>45007</v>
      </c>
      <c r="D20" s="11">
        <v>45002</v>
      </c>
      <c r="E20" s="11"/>
      <c r="F20" s="11"/>
      <c r="G20" s="1">
        <f t="shared" si="0"/>
        <v>-5</v>
      </c>
      <c r="H20" s="10">
        <f t="shared" si="1"/>
        <v>-2731.25</v>
      </c>
    </row>
    <row r="21" spans="1:8" x14ac:dyDescent="0.25">
      <c r="A21" s="17" t="s">
        <v>37</v>
      </c>
      <c r="B21" s="10">
        <v>140</v>
      </c>
      <c r="C21" s="11">
        <v>45025</v>
      </c>
      <c r="D21" s="11">
        <v>45002</v>
      </c>
      <c r="E21" s="11"/>
      <c r="F21" s="11"/>
      <c r="G21" s="1">
        <f t="shared" si="0"/>
        <v>-23</v>
      </c>
      <c r="H21" s="10">
        <f t="shared" si="1"/>
        <v>-3220</v>
      </c>
    </row>
    <row r="22" spans="1:8" x14ac:dyDescent="0.25">
      <c r="A22" s="17" t="s">
        <v>38</v>
      </c>
      <c r="B22" s="10">
        <v>1832.73</v>
      </c>
      <c r="C22" s="11">
        <v>45031</v>
      </c>
      <c r="D22" s="11">
        <v>45002</v>
      </c>
      <c r="E22" s="11"/>
      <c r="F22" s="11"/>
      <c r="G22" s="1">
        <f t="shared" si="0"/>
        <v>-29</v>
      </c>
      <c r="H22" s="10">
        <f t="shared" si="1"/>
        <v>-53149.17</v>
      </c>
    </row>
    <row r="23" spans="1:8" x14ac:dyDescent="0.25">
      <c r="A23" s="17" t="s">
        <v>39</v>
      </c>
      <c r="B23" s="10">
        <v>1899.41</v>
      </c>
      <c r="C23" s="11">
        <v>45025</v>
      </c>
      <c r="D23" s="11">
        <v>45005</v>
      </c>
      <c r="E23" s="11"/>
      <c r="F23" s="11"/>
      <c r="G23" s="1">
        <f t="shared" si="0"/>
        <v>-20</v>
      </c>
      <c r="H23" s="10">
        <f t="shared" si="1"/>
        <v>-37988.200000000004</v>
      </c>
    </row>
    <row r="24" spans="1:8" x14ac:dyDescent="0.25">
      <c r="A24" s="17" t="s">
        <v>39</v>
      </c>
      <c r="B24" s="10">
        <v>20.59</v>
      </c>
      <c r="C24" s="11">
        <v>45025</v>
      </c>
      <c r="D24" s="11">
        <v>45005</v>
      </c>
      <c r="E24" s="11"/>
      <c r="F24" s="11"/>
      <c r="G24" s="1">
        <f t="shared" si="0"/>
        <v>-20</v>
      </c>
      <c r="H24" s="10">
        <f t="shared" si="1"/>
        <v>-411.8</v>
      </c>
    </row>
    <row r="25" spans="1:8" x14ac:dyDescent="0.25">
      <c r="A25" s="17" t="s">
        <v>40</v>
      </c>
      <c r="B25" s="10">
        <v>560</v>
      </c>
      <c r="C25" s="11">
        <v>45025</v>
      </c>
      <c r="D25" s="11">
        <v>45007</v>
      </c>
      <c r="E25" s="11"/>
      <c r="F25" s="11"/>
      <c r="G25" s="1">
        <f t="shared" si="0"/>
        <v>-18</v>
      </c>
      <c r="H25" s="10">
        <f t="shared" si="1"/>
        <v>-10080</v>
      </c>
    </row>
    <row r="26" spans="1:8" x14ac:dyDescent="0.25">
      <c r="A26" s="17" t="s">
        <v>41</v>
      </c>
      <c r="B26" s="10">
        <v>842.73</v>
      </c>
      <c r="C26" s="11">
        <v>45036</v>
      </c>
      <c r="D26" s="11">
        <v>45007</v>
      </c>
      <c r="E26" s="11"/>
      <c r="F26" s="11"/>
      <c r="G26" s="1">
        <f t="shared" si="0"/>
        <v>-29</v>
      </c>
      <c r="H26" s="10">
        <f t="shared" si="1"/>
        <v>-24439.170000000002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03" si="6">D197-C197-(F197-E197)</f>
        <v>0</v>
      </c>
      <c r="H197" s="10">
        <f t="shared" ref="H197:H203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ref="G204:G253" si="8">D204-C204-(F204-E204)</f>
        <v>0</v>
      </c>
      <c r="H204" s="10">
        <f t="shared" ref="H204:H253" si="9">B204*G204</f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8"/>
        <v>0</v>
      </c>
      <c r="H205" s="10">
        <f t="shared" si="9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8"/>
        <v>0</v>
      </c>
      <c r="H206" s="10">
        <f t="shared" si="9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8"/>
        <v>0</v>
      </c>
      <c r="H207" s="10">
        <f t="shared" si="9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8"/>
        <v>0</v>
      </c>
      <c r="H208" s="10">
        <f t="shared" si="9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8"/>
        <v>0</v>
      </c>
      <c r="H209" s="10">
        <f t="shared" si="9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8"/>
        <v>0</v>
      </c>
      <c r="H210" s="10">
        <f t="shared" si="9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8"/>
        <v>0</v>
      </c>
      <c r="H211" s="10">
        <f t="shared" si="9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8"/>
        <v>0</v>
      </c>
      <c r="H212" s="10">
        <f t="shared" si="9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8"/>
        <v>0</v>
      </c>
      <c r="H213" s="10">
        <f t="shared" si="9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8"/>
        <v>0</v>
      </c>
      <c r="H214" s="10">
        <f t="shared" si="9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8"/>
        <v>0</v>
      </c>
      <c r="H215" s="10">
        <f t="shared" si="9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8"/>
        <v>0</v>
      </c>
      <c r="H216" s="10">
        <f t="shared" si="9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8"/>
        <v>0</v>
      </c>
      <c r="H217" s="10">
        <f t="shared" si="9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8"/>
        <v>0</v>
      </c>
      <c r="H218" s="10">
        <f t="shared" si="9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8"/>
        <v>0</v>
      </c>
      <c r="H219" s="10">
        <f t="shared" si="9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8"/>
        <v>0</v>
      </c>
      <c r="H220" s="10">
        <f t="shared" si="9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8"/>
        <v>0</v>
      </c>
      <c r="H221" s="10">
        <f t="shared" si="9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8"/>
        <v>0</v>
      </c>
      <c r="H222" s="10">
        <f t="shared" si="9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8"/>
        <v>0</v>
      </c>
      <c r="H223" s="10">
        <f t="shared" si="9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8"/>
        <v>0</v>
      </c>
      <c r="H224" s="10">
        <f t="shared" si="9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8"/>
        <v>0</v>
      </c>
      <c r="H225" s="10">
        <f t="shared" si="9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8"/>
        <v>0</v>
      </c>
      <c r="H226" s="10">
        <f t="shared" si="9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8"/>
        <v>0</v>
      </c>
      <c r="H227" s="10">
        <f t="shared" si="9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8"/>
        <v>0</v>
      </c>
      <c r="H228" s="10">
        <f t="shared" si="9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8"/>
        <v>0</v>
      </c>
      <c r="H229" s="10">
        <f t="shared" si="9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8"/>
        <v>0</v>
      </c>
      <c r="H230" s="10">
        <f t="shared" si="9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8"/>
        <v>0</v>
      </c>
      <c r="H231" s="10">
        <f t="shared" si="9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8"/>
        <v>0</v>
      </c>
      <c r="H232" s="10">
        <f t="shared" si="9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8"/>
        <v>0</v>
      </c>
      <c r="H233" s="10">
        <f t="shared" si="9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8"/>
        <v>0</v>
      </c>
      <c r="H234" s="10">
        <f t="shared" si="9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8"/>
        <v>0</v>
      </c>
      <c r="H235" s="10">
        <f t="shared" si="9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8"/>
        <v>0</v>
      </c>
      <c r="H236" s="10">
        <f t="shared" si="9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8"/>
        <v>0</v>
      </c>
      <c r="H237" s="10">
        <f t="shared" si="9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8"/>
        <v>0</v>
      </c>
      <c r="H238" s="10">
        <f t="shared" si="9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8"/>
        <v>0</v>
      </c>
      <c r="H239" s="10">
        <f t="shared" si="9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8"/>
        <v>0</v>
      </c>
      <c r="H240" s="10">
        <f t="shared" si="9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8"/>
        <v>0</v>
      </c>
      <c r="H241" s="10">
        <f t="shared" si="9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8"/>
        <v>0</v>
      </c>
      <c r="H242" s="10">
        <f t="shared" si="9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8"/>
        <v>0</v>
      </c>
      <c r="H243" s="10">
        <f t="shared" si="9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8"/>
        <v>0</v>
      </c>
      <c r="H244" s="10">
        <f t="shared" si="9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8"/>
        <v>0</v>
      </c>
      <c r="H245" s="10">
        <f t="shared" si="9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8"/>
        <v>0</v>
      </c>
      <c r="H246" s="10">
        <f t="shared" si="9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8"/>
        <v>0</v>
      </c>
      <c r="H247" s="10">
        <f t="shared" si="9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8"/>
        <v>0</v>
      </c>
      <c r="H248" s="10">
        <f t="shared" si="9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8"/>
        <v>0</v>
      </c>
      <c r="H249" s="10">
        <f t="shared" si="9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8"/>
        <v>0</v>
      </c>
      <c r="H250" s="10">
        <f t="shared" si="9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8"/>
        <v>0</v>
      </c>
      <c r="H251" s="10">
        <f t="shared" si="9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8"/>
        <v>0</v>
      </c>
      <c r="H252" s="10">
        <f t="shared" si="9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8"/>
        <v>0</v>
      </c>
      <c r="H253" s="10">
        <f t="shared" si="9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ref="G254:G317" si="10">D254-C254-(F254-E254)</f>
        <v>0</v>
      </c>
      <c r="H254" s="10">
        <f t="shared" ref="H254:H317" si="11">B254*G254</f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10"/>
        <v>0</v>
      </c>
      <c r="H255" s="10">
        <f t="shared" si="11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10"/>
        <v>0</v>
      </c>
      <c r="H256" s="10">
        <f t="shared" si="11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10"/>
        <v>0</v>
      </c>
      <c r="H257" s="10">
        <f t="shared" si="11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10"/>
        <v>0</v>
      </c>
      <c r="H258" s="10">
        <f t="shared" si="11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10"/>
        <v>0</v>
      </c>
      <c r="H259" s="10">
        <f t="shared" si="11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10"/>
        <v>0</v>
      </c>
      <c r="H260" s="10">
        <f t="shared" si="11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10"/>
        <v>0</v>
      </c>
      <c r="H261" s="10">
        <f t="shared" si="11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10"/>
        <v>0</v>
      </c>
      <c r="H262" s="10">
        <f t="shared" si="11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10"/>
        <v>0</v>
      </c>
      <c r="H263" s="10">
        <f t="shared" si="11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10"/>
        <v>0</v>
      </c>
      <c r="H264" s="10">
        <f t="shared" si="11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10"/>
        <v>0</v>
      </c>
      <c r="H265" s="10">
        <f t="shared" si="11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10"/>
        <v>0</v>
      </c>
      <c r="H266" s="10">
        <f t="shared" si="11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10"/>
        <v>0</v>
      </c>
      <c r="H267" s="10">
        <f t="shared" si="11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10"/>
        <v>0</v>
      </c>
      <c r="H268" s="10">
        <f t="shared" si="11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10"/>
        <v>0</v>
      </c>
      <c r="H269" s="10">
        <f t="shared" si="11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10"/>
        <v>0</v>
      </c>
      <c r="H270" s="10">
        <f t="shared" si="11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10"/>
        <v>0</v>
      </c>
      <c r="H271" s="10">
        <f t="shared" si="11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10"/>
        <v>0</v>
      </c>
      <c r="H272" s="10">
        <f t="shared" si="11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10"/>
        <v>0</v>
      </c>
      <c r="H273" s="10">
        <f t="shared" si="11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10"/>
        <v>0</v>
      </c>
      <c r="H274" s="10">
        <f t="shared" si="11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10"/>
        <v>0</v>
      </c>
      <c r="H275" s="10">
        <f t="shared" si="11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10"/>
        <v>0</v>
      </c>
      <c r="H276" s="10">
        <f t="shared" si="11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10"/>
        <v>0</v>
      </c>
      <c r="H277" s="10">
        <f t="shared" si="11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10"/>
        <v>0</v>
      </c>
      <c r="H278" s="10">
        <f t="shared" si="11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10"/>
        <v>0</v>
      </c>
      <c r="H279" s="10">
        <f t="shared" si="11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10"/>
        <v>0</v>
      </c>
      <c r="H280" s="10">
        <f t="shared" si="11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10"/>
        <v>0</v>
      </c>
      <c r="H281" s="10">
        <f t="shared" si="11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10"/>
        <v>0</v>
      </c>
      <c r="H282" s="10">
        <f t="shared" si="11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10"/>
        <v>0</v>
      </c>
      <c r="H283" s="10">
        <f t="shared" si="11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10"/>
        <v>0</v>
      </c>
      <c r="H284" s="10">
        <f t="shared" si="11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10"/>
        <v>0</v>
      </c>
      <c r="H285" s="10">
        <f t="shared" si="11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10"/>
        <v>0</v>
      </c>
      <c r="H286" s="10">
        <f t="shared" si="11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10"/>
        <v>0</v>
      </c>
      <c r="H287" s="10">
        <f t="shared" si="11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10"/>
        <v>0</v>
      </c>
      <c r="H288" s="10">
        <f t="shared" si="11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10"/>
        <v>0</v>
      </c>
      <c r="H289" s="10">
        <f t="shared" si="11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10"/>
        <v>0</v>
      </c>
      <c r="H290" s="10">
        <f t="shared" si="11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10"/>
        <v>0</v>
      </c>
      <c r="H291" s="10">
        <f t="shared" si="11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10"/>
        <v>0</v>
      </c>
      <c r="H292" s="10">
        <f t="shared" si="11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10"/>
        <v>0</v>
      </c>
      <c r="H293" s="10">
        <f t="shared" si="11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10"/>
        <v>0</v>
      </c>
      <c r="H294" s="10">
        <f t="shared" si="11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10"/>
        <v>0</v>
      </c>
      <c r="H295" s="10">
        <f t="shared" si="11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10"/>
        <v>0</v>
      </c>
      <c r="H296" s="10">
        <f t="shared" si="11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10"/>
        <v>0</v>
      </c>
      <c r="H297" s="10">
        <f t="shared" si="11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10"/>
        <v>0</v>
      </c>
      <c r="H298" s="10">
        <f t="shared" si="11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10"/>
        <v>0</v>
      </c>
      <c r="H299" s="10">
        <f t="shared" si="11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10"/>
        <v>0</v>
      </c>
      <c r="H300" s="10">
        <f t="shared" si="11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10"/>
        <v>0</v>
      </c>
      <c r="H301" s="10">
        <f t="shared" si="11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10"/>
        <v>0</v>
      </c>
      <c r="H302" s="10">
        <f t="shared" si="11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10"/>
        <v>0</v>
      </c>
      <c r="H303" s="10">
        <f t="shared" si="11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10"/>
        <v>0</v>
      </c>
      <c r="H304" s="10">
        <f t="shared" si="11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10"/>
        <v>0</v>
      </c>
      <c r="H305" s="10">
        <f t="shared" si="11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10"/>
        <v>0</v>
      </c>
      <c r="H306" s="10">
        <f t="shared" si="11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10"/>
        <v>0</v>
      </c>
      <c r="H307" s="10">
        <f t="shared" si="11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10"/>
        <v>0</v>
      </c>
      <c r="H308" s="10">
        <f t="shared" si="11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10"/>
        <v>0</v>
      </c>
      <c r="H309" s="10">
        <f t="shared" si="11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10"/>
        <v>0</v>
      </c>
      <c r="H310" s="10">
        <f t="shared" si="11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10"/>
        <v>0</v>
      </c>
      <c r="H311" s="10">
        <f t="shared" si="11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10"/>
        <v>0</v>
      </c>
      <c r="H312" s="10">
        <f t="shared" si="11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10"/>
        <v>0</v>
      </c>
      <c r="H313" s="10">
        <f t="shared" si="11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10"/>
        <v>0</v>
      </c>
      <c r="H314" s="10">
        <f t="shared" si="11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10"/>
        <v>0</v>
      </c>
      <c r="H315" s="10">
        <f t="shared" si="11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10"/>
        <v>0</v>
      </c>
      <c r="H316" s="10">
        <f t="shared" si="11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10"/>
        <v>0</v>
      </c>
      <c r="H317" s="10">
        <f t="shared" si="11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ref="G318:G353" si="12">D318-C318-(F318-E318)</f>
        <v>0</v>
      </c>
      <c r="H318" s="10">
        <f t="shared" ref="H318:H353" si="13">B318*G318</f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12"/>
        <v>0</v>
      </c>
      <c r="H319" s="10">
        <f t="shared" si="13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2"/>
        <v>0</v>
      </c>
      <c r="H320" s="10">
        <f t="shared" si="13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2"/>
        <v>0</v>
      </c>
      <c r="H321" s="10">
        <f t="shared" si="13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2"/>
        <v>0</v>
      </c>
      <c r="H322" s="10">
        <f t="shared" si="13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2"/>
        <v>0</v>
      </c>
      <c r="H323" s="10">
        <f t="shared" si="13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2"/>
        <v>0</v>
      </c>
      <c r="H324" s="10">
        <f t="shared" si="13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2"/>
        <v>0</v>
      </c>
      <c r="H325" s="10">
        <f t="shared" si="13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2"/>
        <v>0</v>
      </c>
      <c r="H326" s="10">
        <f t="shared" si="13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2"/>
        <v>0</v>
      </c>
      <c r="H327" s="10">
        <f t="shared" si="13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2"/>
        <v>0</v>
      </c>
      <c r="H328" s="10">
        <f t="shared" si="13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2"/>
        <v>0</v>
      </c>
      <c r="H329" s="10">
        <f t="shared" si="13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2"/>
        <v>0</v>
      </c>
      <c r="H330" s="10">
        <f t="shared" si="13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2"/>
        <v>0</v>
      </c>
      <c r="H331" s="10">
        <f t="shared" si="13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2"/>
        <v>0</v>
      </c>
      <c r="H332" s="10">
        <f t="shared" si="13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2"/>
        <v>0</v>
      </c>
      <c r="H333" s="10">
        <f t="shared" si="13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2"/>
        <v>0</v>
      </c>
      <c r="H334" s="10">
        <f t="shared" si="13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2"/>
        <v>0</v>
      </c>
      <c r="H335" s="10">
        <f t="shared" si="13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2"/>
        <v>0</v>
      </c>
      <c r="H336" s="10">
        <f t="shared" si="13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2"/>
        <v>0</v>
      </c>
      <c r="H337" s="10">
        <f t="shared" si="13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2"/>
        <v>0</v>
      </c>
      <c r="H338" s="10">
        <f t="shared" si="13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2"/>
        <v>0</v>
      </c>
      <c r="H339" s="10">
        <f t="shared" si="13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2"/>
        <v>0</v>
      </c>
      <c r="H340" s="10">
        <f t="shared" si="13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2"/>
        <v>0</v>
      </c>
      <c r="H341" s="10">
        <f t="shared" si="13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2"/>
        <v>0</v>
      </c>
      <c r="H342" s="10">
        <f t="shared" si="13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2"/>
        <v>0</v>
      </c>
      <c r="H343" s="10">
        <f t="shared" si="13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2"/>
        <v>0</v>
      </c>
      <c r="H344" s="10">
        <f t="shared" si="13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2"/>
        <v>0</v>
      </c>
      <c r="H345" s="10">
        <f t="shared" si="13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2"/>
        <v>0</v>
      </c>
      <c r="H346" s="10">
        <f t="shared" si="13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2"/>
        <v>0</v>
      </c>
      <c r="H347" s="10">
        <f t="shared" si="13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2"/>
        <v>0</v>
      </c>
      <c r="H348" s="10">
        <f t="shared" si="13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2"/>
        <v>0</v>
      </c>
      <c r="H349" s="10">
        <f t="shared" si="13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2"/>
        <v>0</v>
      </c>
      <c r="H350" s="10">
        <f t="shared" si="13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2"/>
        <v>0</v>
      </c>
      <c r="H351" s="10">
        <f t="shared" si="13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2"/>
        <v>0</v>
      </c>
      <c r="H352" s="10">
        <f t="shared" si="13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2"/>
        <v>0</v>
      </c>
      <c r="H353" s="10">
        <f t="shared" si="13"/>
        <v>0</v>
      </c>
    </row>
  </sheetData>
  <sheetProtection algorithmName="SHA-512" hashValue="tnItzgPTBR/Ot8Rcd4qNEDoDtEM5K0jrUtLUfQcoLBgqPN/xYoRODfXeGNGCx8K62pcGQN2Ozz6luuYh4btlnw==" saltValue="LKtu0RTdjSLrbCCADGEszA==" spinCount="100000" sheet="1" objects="1" scenarios="1"/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1"/>
  <sheetViews>
    <sheetView tabSelected="1" workbookViewId="0">
      <selection activeCell="A24" sqref="A24:XFD24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SUM(B4:B351)</f>
        <v>23302.1</v>
      </c>
      <c r="C1">
        <f>COUNTA(A4:A351)</f>
        <v>32</v>
      </c>
      <c r="G1" s="14">
        <f>IF(B1&lt;&gt;0,H1/B1,0)</f>
        <v>-17.188812167143737</v>
      </c>
      <c r="H1" s="13">
        <f>SUM(H4:H351)</f>
        <v>-400535.42000000004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42</v>
      </c>
      <c r="B4" s="10">
        <v>1976</v>
      </c>
      <c r="C4" s="11">
        <v>45043</v>
      </c>
      <c r="D4" s="11">
        <v>45020</v>
      </c>
      <c r="E4" s="11"/>
      <c r="F4" s="11"/>
      <c r="G4" s="1">
        <f>D4-C4-(F4-E4)</f>
        <v>-23</v>
      </c>
      <c r="H4" s="10">
        <f>B4*G4</f>
        <v>-45448</v>
      </c>
    </row>
    <row r="5" spans="1:8" x14ac:dyDescent="0.25">
      <c r="A5" s="17" t="s">
        <v>43</v>
      </c>
      <c r="B5" s="10">
        <v>770</v>
      </c>
      <c r="C5" s="11">
        <v>45043</v>
      </c>
      <c r="D5" s="11">
        <v>45020</v>
      </c>
      <c r="E5" s="11"/>
      <c r="F5" s="11"/>
      <c r="G5" s="1">
        <f t="shared" ref="G5:G66" si="0">D5-C5-(F5-E5)</f>
        <v>-23</v>
      </c>
      <c r="H5" s="10">
        <f t="shared" ref="H5:H66" si="1">B5*G5</f>
        <v>-17710</v>
      </c>
    </row>
    <row r="6" spans="1:8" x14ac:dyDescent="0.25">
      <c r="A6" s="17" t="s">
        <v>44</v>
      </c>
      <c r="B6" s="10">
        <v>249</v>
      </c>
      <c r="C6" s="11">
        <v>45049</v>
      </c>
      <c r="D6" s="11">
        <v>45020</v>
      </c>
      <c r="E6" s="11"/>
      <c r="F6" s="11"/>
      <c r="G6" s="1">
        <f t="shared" si="0"/>
        <v>-29</v>
      </c>
      <c r="H6" s="10">
        <f t="shared" si="1"/>
        <v>-7221</v>
      </c>
    </row>
    <row r="7" spans="1:8" x14ac:dyDescent="0.25">
      <c r="A7" s="17" t="s">
        <v>45</v>
      </c>
      <c r="B7" s="10">
        <v>2400</v>
      </c>
      <c r="C7" s="11">
        <v>45038</v>
      </c>
      <c r="D7" s="11">
        <v>45020</v>
      </c>
      <c r="E7" s="11"/>
      <c r="F7" s="11"/>
      <c r="G7" s="1">
        <f t="shared" si="0"/>
        <v>-18</v>
      </c>
      <c r="H7" s="10">
        <f t="shared" si="1"/>
        <v>-43200</v>
      </c>
    </row>
    <row r="8" spans="1:8" x14ac:dyDescent="0.25">
      <c r="A8" s="17" t="s">
        <v>46</v>
      </c>
      <c r="B8" s="10">
        <v>677</v>
      </c>
      <c r="C8" s="11">
        <v>45043</v>
      </c>
      <c r="D8" s="11">
        <v>45020</v>
      </c>
      <c r="E8" s="11"/>
      <c r="F8" s="11"/>
      <c r="G8" s="1">
        <f t="shared" si="0"/>
        <v>-23</v>
      </c>
      <c r="H8" s="10">
        <f t="shared" si="1"/>
        <v>-15571</v>
      </c>
    </row>
    <row r="9" spans="1:8" x14ac:dyDescent="0.25">
      <c r="A9" s="17" t="s">
        <v>47</v>
      </c>
      <c r="B9" s="10">
        <v>800</v>
      </c>
      <c r="C9" s="11">
        <v>45060</v>
      </c>
      <c r="D9" s="11">
        <v>45035</v>
      </c>
      <c r="E9" s="11"/>
      <c r="F9" s="11"/>
      <c r="G9" s="1">
        <f t="shared" si="0"/>
        <v>-25</v>
      </c>
      <c r="H9" s="10">
        <f t="shared" si="1"/>
        <v>-20000</v>
      </c>
    </row>
    <row r="10" spans="1:8" x14ac:dyDescent="0.25">
      <c r="A10" s="17" t="s">
        <v>48</v>
      </c>
      <c r="B10" s="10">
        <v>1000</v>
      </c>
      <c r="C10" s="11">
        <v>45038</v>
      </c>
      <c r="D10" s="11">
        <v>45043</v>
      </c>
      <c r="E10" s="11"/>
      <c r="F10" s="11"/>
      <c r="G10" s="1">
        <f t="shared" si="0"/>
        <v>5</v>
      </c>
      <c r="H10" s="10">
        <f t="shared" si="1"/>
        <v>5000</v>
      </c>
    </row>
    <row r="11" spans="1:8" x14ac:dyDescent="0.25">
      <c r="A11" s="17" t="s">
        <v>48</v>
      </c>
      <c r="B11" s="10">
        <v>620</v>
      </c>
      <c r="C11" s="11">
        <v>45038</v>
      </c>
      <c r="D11" s="11">
        <v>45043</v>
      </c>
      <c r="E11" s="11"/>
      <c r="F11" s="11"/>
      <c r="G11" s="1">
        <f t="shared" si="0"/>
        <v>5</v>
      </c>
      <c r="H11" s="10">
        <f t="shared" si="1"/>
        <v>3100</v>
      </c>
    </row>
    <row r="12" spans="1:8" x14ac:dyDescent="0.25">
      <c r="A12" s="17" t="s">
        <v>49</v>
      </c>
      <c r="B12" s="10">
        <v>506.55</v>
      </c>
      <c r="C12" s="11">
        <v>45038</v>
      </c>
      <c r="D12" s="11">
        <v>45043</v>
      </c>
      <c r="E12" s="11"/>
      <c r="F12" s="11"/>
      <c r="G12" s="1">
        <f t="shared" si="0"/>
        <v>5</v>
      </c>
      <c r="H12" s="10">
        <f t="shared" si="1"/>
        <v>2532.75</v>
      </c>
    </row>
    <row r="13" spans="1:8" x14ac:dyDescent="0.25">
      <c r="A13" s="17" t="s">
        <v>49</v>
      </c>
      <c r="B13" s="10">
        <v>893.45</v>
      </c>
      <c r="C13" s="11">
        <v>45038</v>
      </c>
      <c r="D13" s="11">
        <v>45043</v>
      </c>
      <c r="E13" s="11"/>
      <c r="F13" s="11"/>
      <c r="G13" s="1">
        <f t="shared" si="0"/>
        <v>5</v>
      </c>
      <c r="H13" s="10">
        <f t="shared" si="1"/>
        <v>4467.25</v>
      </c>
    </row>
    <row r="14" spans="1:8" x14ac:dyDescent="0.25">
      <c r="A14" s="17" t="s">
        <v>50</v>
      </c>
      <c r="B14" s="10">
        <v>59.9</v>
      </c>
      <c r="C14" s="11">
        <v>45050</v>
      </c>
      <c r="D14" s="11">
        <v>45043</v>
      </c>
      <c r="E14" s="11"/>
      <c r="F14" s="11"/>
      <c r="G14" s="1">
        <f t="shared" si="0"/>
        <v>-7</v>
      </c>
      <c r="H14" s="10">
        <f t="shared" si="1"/>
        <v>-419.3</v>
      </c>
    </row>
    <row r="15" spans="1:8" x14ac:dyDescent="0.25">
      <c r="A15" s="17" t="s">
        <v>51</v>
      </c>
      <c r="B15" s="10">
        <v>59.9</v>
      </c>
      <c r="C15" s="11">
        <v>45043</v>
      </c>
      <c r="D15" s="11">
        <v>45043</v>
      </c>
      <c r="E15" s="11"/>
      <c r="F15" s="11"/>
      <c r="G15" s="1">
        <f t="shared" si="0"/>
        <v>0</v>
      </c>
      <c r="H15" s="10">
        <f t="shared" si="1"/>
        <v>0</v>
      </c>
    </row>
    <row r="16" spans="1:8" x14ac:dyDescent="0.25">
      <c r="A16" s="17" t="s">
        <v>52</v>
      </c>
      <c r="B16" s="10">
        <v>140</v>
      </c>
      <c r="C16" s="11">
        <v>45067</v>
      </c>
      <c r="D16" s="11">
        <v>45044</v>
      </c>
      <c r="E16" s="11"/>
      <c r="F16" s="11"/>
      <c r="G16" s="1">
        <f t="shared" si="0"/>
        <v>-23</v>
      </c>
      <c r="H16" s="10">
        <f t="shared" si="1"/>
        <v>-3220</v>
      </c>
    </row>
    <row r="17" spans="1:8" x14ac:dyDescent="0.25">
      <c r="A17" s="17" t="s">
        <v>53</v>
      </c>
      <c r="B17" s="10">
        <v>70</v>
      </c>
      <c r="C17" s="11">
        <v>45049</v>
      </c>
      <c r="D17" s="11">
        <v>45044</v>
      </c>
      <c r="E17" s="11"/>
      <c r="F17" s="11"/>
      <c r="G17" s="1">
        <f t="shared" si="0"/>
        <v>-5</v>
      </c>
      <c r="H17" s="10">
        <f t="shared" si="1"/>
        <v>-350</v>
      </c>
    </row>
    <row r="18" spans="1:8" x14ac:dyDescent="0.25">
      <c r="A18" s="17" t="s">
        <v>54</v>
      </c>
      <c r="B18" s="10">
        <v>527.5</v>
      </c>
      <c r="C18" s="11">
        <v>45052</v>
      </c>
      <c r="D18" s="11">
        <v>45044</v>
      </c>
      <c r="E18" s="11"/>
      <c r="F18" s="11"/>
      <c r="G18" s="1">
        <f t="shared" si="0"/>
        <v>-8</v>
      </c>
      <c r="H18" s="10">
        <f t="shared" si="1"/>
        <v>-4220</v>
      </c>
    </row>
    <row r="19" spans="1:8" x14ac:dyDescent="0.25">
      <c r="A19" s="17" t="s">
        <v>55</v>
      </c>
      <c r="B19" s="10">
        <v>965.9</v>
      </c>
      <c r="C19" s="11">
        <v>45073</v>
      </c>
      <c r="D19" s="11">
        <v>45044</v>
      </c>
      <c r="E19" s="11"/>
      <c r="F19" s="11"/>
      <c r="G19" s="1">
        <f t="shared" si="0"/>
        <v>-29</v>
      </c>
      <c r="H19" s="10">
        <f t="shared" si="1"/>
        <v>-28011.1</v>
      </c>
    </row>
    <row r="20" spans="1:8" x14ac:dyDescent="0.25">
      <c r="A20" s="17" t="s">
        <v>56</v>
      </c>
      <c r="B20" s="10">
        <v>1138</v>
      </c>
      <c r="C20" s="11">
        <v>45067</v>
      </c>
      <c r="D20" s="11">
        <v>45044</v>
      </c>
      <c r="E20" s="11"/>
      <c r="F20" s="11"/>
      <c r="G20" s="1">
        <f t="shared" si="0"/>
        <v>-23</v>
      </c>
      <c r="H20" s="10">
        <f t="shared" si="1"/>
        <v>-26174</v>
      </c>
    </row>
    <row r="21" spans="1:8" x14ac:dyDescent="0.25">
      <c r="A21" s="17" t="s">
        <v>57</v>
      </c>
      <c r="B21" s="10">
        <v>1100</v>
      </c>
      <c r="C21" s="11">
        <v>45066</v>
      </c>
      <c r="D21" s="11">
        <v>45044</v>
      </c>
      <c r="E21" s="11"/>
      <c r="F21" s="11"/>
      <c r="G21" s="1">
        <f t="shared" si="0"/>
        <v>-22</v>
      </c>
      <c r="H21" s="10">
        <f t="shared" si="1"/>
        <v>-24200</v>
      </c>
    </row>
    <row r="22" spans="1:8" x14ac:dyDescent="0.25">
      <c r="A22" s="17" t="s">
        <v>58</v>
      </c>
      <c r="B22" s="10">
        <v>1088</v>
      </c>
      <c r="C22" s="11">
        <v>45073</v>
      </c>
      <c r="D22" s="11">
        <v>45044</v>
      </c>
      <c r="E22" s="11"/>
      <c r="F22" s="11"/>
      <c r="G22" s="1">
        <f t="shared" si="0"/>
        <v>-29</v>
      </c>
      <c r="H22" s="10">
        <f t="shared" si="1"/>
        <v>-31552</v>
      </c>
    </row>
    <row r="23" spans="1:8" x14ac:dyDescent="0.25">
      <c r="A23" s="17" t="s">
        <v>59</v>
      </c>
      <c r="B23" s="10">
        <v>1800</v>
      </c>
      <c r="C23" s="11">
        <v>45067</v>
      </c>
      <c r="D23" s="11">
        <v>45044</v>
      </c>
      <c r="E23" s="11"/>
      <c r="F23" s="11"/>
      <c r="G23" s="1">
        <f t="shared" si="0"/>
        <v>-23</v>
      </c>
      <c r="H23" s="10">
        <f t="shared" si="1"/>
        <v>-41400</v>
      </c>
    </row>
    <row r="24" spans="1:8" x14ac:dyDescent="0.25">
      <c r="A24" s="17" t="s">
        <v>60</v>
      </c>
      <c r="B24" s="10">
        <v>1.44</v>
      </c>
      <c r="C24" s="11">
        <v>44876</v>
      </c>
      <c r="D24" s="11">
        <v>45062</v>
      </c>
      <c r="E24" s="11"/>
      <c r="F24" s="11"/>
      <c r="G24" s="1">
        <f t="shared" si="0"/>
        <v>186</v>
      </c>
      <c r="H24" s="10">
        <f t="shared" si="1"/>
        <v>267.83999999999997</v>
      </c>
    </row>
    <row r="25" spans="1:8" x14ac:dyDescent="0.25">
      <c r="A25" s="17" t="s">
        <v>61</v>
      </c>
      <c r="B25" s="10">
        <v>584</v>
      </c>
      <c r="C25" s="11">
        <v>45085</v>
      </c>
      <c r="D25" s="11">
        <v>45062</v>
      </c>
      <c r="E25" s="11"/>
      <c r="F25" s="11"/>
      <c r="G25" s="1">
        <f t="shared" si="0"/>
        <v>-23</v>
      </c>
      <c r="H25" s="10">
        <f t="shared" si="1"/>
        <v>-13432</v>
      </c>
    </row>
    <row r="26" spans="1:8" x14ac:dyDescent="0.25">
      <c r="A26" s="17" t="s">
        <v>62</v>
      </c>
      <c r="B26" s="10">
        <v>265</v>
      </c>
      <c r="C26" s="11">
        <v>45078</v>
      </c>
      <c r="D26" s="11">
        <v>45062</v>
      </c>
      <c r="E26" s="11"/>
      <c r="F26" s="11"/>
      <c r="G26" s="1">
        <f t="shared" si="0"/>
        <v>-16</v>
      </c>
      <c r="H26" s="10">
        <f t="shared" si="1"/>
        <v>-4240</v>
      </c>
    </row>
    <row r="27" spans="1:8" x14ac:dyDescent="0.25">
      <c r="A27" s="17" t="s">
        <v>63</v>
      </c>
      <c r="B27" s="10">
        <v>55</v>
      </c>
      <c r="C27" s="11">
        <v>45085</v>
      </c>
      <c r="D27" s="11">
        <v>45062</v>
      </c>
      <c r="E27" s="11"/>
      <c r="F27" s="11"/>
      <c r="G27" s="1">
        <f t="shared" si="0"/>
        <v>-23</v>
      </c>
      <c r="H27" s="10">
        <f t="shared" si="1"/>
        <v>-1265</v>
      </c>
    </row>
    <row r="28" spans="1:8" x14ac:dyDescent="0.25">
      <c r="A28" s="17" t="s">
        <v>64</v>
      </c>
      <c r="B28" s="10">
        <v>1227.27</v>
      </c>
      <c r="C28" s="11">
        <v>45091</v>
      </c>
      <c r="D28" s="11">
        <v>45062</v>
      </c>
      <c r="E28" s="11"/>
      <c r="F28" s="11"/>
      <c r="G28" s="1">
        <f t="shared" si="0"/>
        <v>-29</v>
      </c>
      <c r="H28" s="10">
        <f t="shared" si="1"/>
        <v>-35590.83</v>
      </c>
    </row>
    <row r="29" spans="1:8" x14ac:dyDescent="0.25">
      <c r="A29" s="17" t="s">
        <v>65</v>
      </c>
      <c r="B29" s="10">
        <v>995.45</v>
      </c>
      <c r="C29" s="11">
        <v>45091</v>
      </c>
      <c r="D29" s="11">
        <v>45062</v>
      </c>
      <c r="E29" s="11"/>
      <c r="F29" s="11"/>
      <c r="G29" s="1">
        <f t="shared" si="0"/>
        <v>-29</v>
      </c>
      <c r="H29" s="10">
        <f t="shared" si="1"/>
        <v>-28868.050000000003</v>
      </c>
    </row>
    <row r="30" spans="1:8" x14ac:dyDescent="0.25">
      <c r="A30" s="17" t="s">
        <v>66</v>
      </c>
      <c r="B30" s="10">
        <v>1560</v>
      </c>
      <c r="C30" s="11">
        <v>45114</v>
      </c>
      <c r="D30" s="11">
        <v>45104</v>
      </c>
      <c r="E30" s="11"/>
      <c r="F30" s="11"/>
      <c r="G30" s="1">
        <f t="shared" si="0"/>
        <v>-10</v>
      </c>
      <c r="H30" s="10">
        <f t="shared" si="1"/>
        <v>-15600</v>
      </c>
    </row>
    <row r="31" spans="1:8" x14ac:dyDescent="0.25">
      <c r="A31" s="17" t="s">
        <v>67</v>
      </c>
      <c r="B31" s="10">
        <v>762.3</v>
      </c>
      <c r="C31" s="11">
        <v>45108</v>
      </c>
      <c r="D31" s="11">
        <v>45104</v>
      </c>
      <c r="E31" s="11"/>
      <c r="F31" s="11"/>
      <c r="G31" s="1">
        <f t="shared" si="0"/>
        <v>-4</v>
      </c>
      <c r="H31" s="10">
        <f t="shared" si="1"/>
        <v>-3049.2</v>
      </c>
    </row>
    <row r="32" spans="1:8" x14ac:dyDescent="0.25">
      <c r="A32" s="17" t="s">
        <v>68</v>
      </c>
      <c r="B32" s="10">
        <v>823.77</v>
      </c>
      <c r="C32" s="11">
        <v>45108</v>
      </c>
      <c r="D32" s="11">
        <v>45104</v>
      </c>
      <c r="E32" s="11"/>
      <c r="F32" s="11"/>
      <c r="G32" s="1">
        <f t="shared" si="0"/>
        <v>-4</v>
      </c>
      <c r="H32" s="10">
        <f t="shared" si="1"/>
        <v>-3295.08</v>
      </c>
    </row>
    <row r="33" spans="1:8" x14ac:dyDescent="0.25">
      <c r="A33" s="17" t="s">
        <v>69</v>
      </c>
      <c r="B33" s="10">
        <v>66.87</v>
      </c>
      <c r="C33" s="11">
        <v>45114</v>
      </c>
      <c r="D33" s="11">
        <v>45104</v>
      </c>
      <c r="E33" s="11"/>
      <c r="F33" s="11"/>
      <c r="G33" s="1">
        <f t="shared" si="0"/>
        <v>-10</v>
      </c>
      <c r="H33" s="10">
        <f t="shared" si="1"/>
        <v>-668.7</v>
      </c>
    </row>
    <row r="34" spans="1:8" x14ac:dyDescent="0.25">
      <c r="A34" s="17" t="s">
        <v>70</v>
      </c>
      <c r="B34" s="10">
        <v>59.9</v>
      </c>
      <c r="C34" s="11">
        <v>45114</v>
      </c>
      <c r="D34" s="11">
        <v>45104</v>
      </c>
      <c r="E34" s="11"/>
      <c r="F34" s="11"/>
      <c r="G34" s="1">
        <f t="shared" si="0"/>
        <v>-10</v>
      </c>
      <c r="H34" s="10">
        <f t="shared" si="1"/>
        <v>-599</v>
      </c>
    </row>
    <row r="35" spans="1:8" x14ac:dyDescent="0.25">
      <c r="A35" s="17" t="s">
        <v>71</v>
      </c>
      <c r="B35" s="10">
        <v>59.9</v>
      </c>
      <c r="C35" s="11">
        <v>45114</v>
      </c>
      <c r="D35" s="11">
        <v>45104</v>
      </c>
      <c r="E35" s="11"/>
      <c r="F35" s="11"/>
      <c r="G35" s="1">
        <f t="shared" si="0"/>
        <v>-10</v>
      </c>
      <c r="H35" s="10">
        <f t="shared" si="1"/>
        <v>-599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ref="G67:G130" si="2">D67-C67-(F67-E67)</f>
        <v>0</v>
      </c>
      <c r="H67" s="10">
        <f t="shared" ref="H67:H130" si="3">B67*G67</f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2"/>
        <v>0</v>
      </c>
      <c r="H68" s="10">
        <f t="shared" si="3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si="2"/>
        <v>0</v>
      </c>
      <c r="H69" s="10">
        <f t="shared" si="3"/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ref="G131:G194" si="4">D131-C131-(F131-E131)</f>
        <v>0</v>
      </c>
      <c r="H131" s="10">
        <f t="shared" ref="H131:H194" si="5">B131*G131</f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4"/>
        <v>0</v>
      </c>
      <c r="H132" s="10">
        <f t="shared" si="5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si="4"/>
        <v>0</v>
      </c>
      <c r="H133" s="10">
        <f t="shared" si="5"/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ht="14.25" customHeight="1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2"/>
      <c r="D193" s="12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1"/>
      <c r="D195" s="11"/>
      <c r="E195" s="11"/>
      <c r="F195" s="11"/>
      <c r="G195" s="1">
        <f t="shared" ref="G195:G258" si="6">D195-C195-(F195-E195)</f>
        <v>0</v>
      </c>
      <c r="H195" s="10">
        <f t="shared" ref="H195:H258" si="7">B195*G195</f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6"/>
        <v>0</v>
      </c>
      <c r="H196" s="10">
        <f t="shared" si="7"/>
        <v>0</v>
      </c>
    </row>
    <row r="197" spans="1:8" x14ac:dyDescent="0.25">
      <c r="A197" s="17"/>
      <c r="B197" s="10"/>
      <c r="C197" s="12"/>
      <c r="D197" s="12"/>
      <c r="E197" s="11"/>
      <c r="F197" s="11"/>
      <c r="G197" s="1">
        <f t="shared" si="6"/>
        <v>0</v>
      </c>
      <c r="H197" s="10">
        <f t="shared" si="7"/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1"/>
      <c r="D199" s="11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2"/>
      <c r="D201" s="12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2"/>
      <c r="D202" s="12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ref="G259:G322" si="8">D259-C259-(F259-E259)</f>
        <v>0</v>
      </c>
      <c r="H259" s="10">
        <f t="shared" ref="H259:H322" si="9">B259*G259</f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8"/>
        <v>0</v>
      </c>
      <c r="H260" s="10">
        <f t="shared" si="9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8"/>
        <v>0</v>
      </c>
      <c r="H261" s="10">
        <f t="shared" si="9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ref="G323:G351" si="10">D323-C323-(F323-E323)</f>
        <v>0</v>
      </c>
      <c r="H323" s="10">
        <f t="shared" ref="H323:H351" si="11">B323*G323</f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0"/>
        <v>0</v>
      </c>
      <c r="H324" s="10">
        <f t="shared" si="11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0"/>
        <v>0</v>
      </c>
      <c r="H325" s="10">
        <f t="shared" si="11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</sheetData>
  <sheetProtection algorithmName="SHA-512" hashValue="4OBhqzElgw4O9Zt7O/a8jUAAaAKt7WCIcBlWLeHgvuYtjUwEZD/ZBAoBPgQgEFJFuJJ+XEs4b6vfQ43eGDfmkA==" saltValue="oYTjisczARW17m/Hi41juw==" spinCount="100000" sheet="1" objects="1" scenarios="1"/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Indice</vt:lpstr>
      <vt:lpstr>Trimestre 1</vt:lpstr>
      <vt:lpstr>Trimestre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2023-07-20T21:15:55Z</dcterms:modified>
</cp:coreProperties>
</file>