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 activeTab="3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4" i="3"/>
  <c r="H314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H16" i="3"/>
  <c r="G16" i="3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" i="3"/>
  <c r="H1" i="3" l="1"/>
  <c r="G1" i="3" s="1"/>
  <c r="G353" i="4" l="1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B14" i="1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C13" i="1" l="1"/>
  <c r="H1" i="2"/>
  <c r="C15" i="1"/>
  <c r="C14" i="1"/>
  <c r="H1" i="4"/>
  <c r="G1" i="4" s="1"/>
  <c r="D15" i="1" s="1"/>
  <c r="D14" i="1"/>
  <c r="A9" i="1"/>
  <c r="C9" i="1" l="1"/>
  <c r="G1" i="2"/>
  <c r="D13" i="1" s="1"/>
</calcChain>
</file>

<file path=xl/sharedStrings.xml><?xml version="1.0" encoding="utf-8"?>
<sst xmlns="http://schemas.openxmlformats.org/spreadsheetml/2006/main" count="120" uniqueCount="98">
  <si>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</si>
  <si>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</si>
  <si>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</si>
  <si>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</si>
  <si>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</si>
  <si>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</si>
  <si>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</si>
  <si>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</si>
  <si>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</si>
  <si>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</si>
  <si>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</si>
  <si>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</si>
  <si>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</si>
  <si>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</si>
  <si>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</si>
  <si>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</si>
  <si>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</si>
  <si>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</si>
  <si>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</si>
  <si>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</si>
  <si>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</si>
  <si>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</si>
  <si>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222085215 del 02/12/2022</t>
  </si>
  <si>
    <t>222100078 del 02/12/2022</t>
  </si>
  <si>
    <t>643/PA del 10/11/2022</t>
  </si>
  <si>
    <t>89/2022 del 15/12/2022</t>
  </si>
  <si>
    <t>FPA 3/23 del 03/01/2023</t>
  </si>
  <si>
    <t>1023006677 del 18/01/2023</t>
  </si>
  <si>
    <t>5415/EL del 30/01/2023</t>
  </si>
  <si>
    <t>85 del 31/01/2023</t>
  </si>
  <si>
    <t>230303739 del 02/02/2023</t>
  </si>
  <si>
    <t>230276215 del 02/02/2023</t>
  </si>
  <si>
    <t>000000000691 del 03/02/2023</t>
  </si>
  <si>
    <t>75/PA del 31/01/2023</t>
  </si>
  <si>
    <t>5/PA del 31/01/2023</t>
  </si>
  <si>
    <t>80/00 del 13/02/2023</t>
  </si>
  <si>
    <t>679 del 17/02/2023</t>
  </si>
  <si>
    <t>1023061405 del 03/03/2023</t>
  </si>
  <si>
    <t>252 del 16/02/2023</t>
  </si>
  <si>
    <t>113P del 12/10/2023</t>
  </si>
  <si>
    <t>01398/23 del 07/03/2023</t>
  </si>
  <si>
    <t>26Pa del 14/03/2023</t>
  </si>
  <si>
    <t>1/PA-2023 del 07/03/2023</t>
  </si>
  <si>
    <t>618 del 02/03/2023</t>
  </si>
  <si>
    <t>188 del 20/03/2023</t>
  </si>
  <si>
    <t>11 del 15/03/2023</t>
  </si>
  <si>
    <t>192/2023 del 27/03/2023</t>
  </si>
  <si>
    <t>15/PA del 28/03/2023</t>
  </si>
  <si>
    <t>237/2023 del 21/03/2023</t>
  </si>
  <si>
    <t>33 del 27/03/2023</t>
  </si>
  <si>
    <t>500306/Q del 13/04/2023</t>
  </si>
  <si>
    <t>54 del 22/03/2023</t>
  </si>
  <si>
    <t>26/2023 del 22/03/2023</t>
  </si>
  <si>
    <t>230614624 del 02/04/2023</t>
  </si>
  <si>
    <t>230603582 del 02/04/2023</t>
  </si>
  <si>
    <t>159/C9 del 20/04/2023</t>
  </si>
  <si>
    <t>117/C9 del 29/03/2023</t>
  </si>
  <si>
    <t>122/C9 del 03/04/2023</t>
  </si>
  <si>
    <t>644/2023 del 17/04/2023</t>
  </si>
  <si>
    <t>41 del 20/04/2023</t>
  </si>
  <si>
    <t>92 del 19/04/2023</t>
  </si>
  <si>
    <t>12/E del 20/04/2023</t>
  </si>
  <si>
    <t>ED/24 del 20/04/2023</t>
  </si>
  <si>
    <t>46695 del 30/09/2022</t>
  </si>
  <si>
    <t>103/04 del 04/05/2023</t>
  </si>
  <si>
    <t>242/PA del 28/04/2023</t>
  </si>
  <si>
    <t>FPA 9/23 del 03/05/2023</t>
  </si>
  <si>
    <t>ED/41 del 08/05/2023</t>
  </si>
  <si>
    <t>ED/40 del 08/05/2023</t>
  </si>
  <si>
    <t>994/2023 del 31/05/2023</t>
  </si>
  <si>
    <t>18/FE del 30/05/2023</t>
  </si>
  <si>
    <t>19/FE del 31/05/2023</t>
  </si>
  <si>
    <t>1023145348 del 01/06/2023</t>
  </si>
  <si>
    <t>230922568 del 02/06/2023</t>
  </si>
  <si>
    <t>230941321 del 02/06/2023</t>
  </si>
  <si>
    <t>1023173823 del 03/07/2023</t>
  </si>
  <si>
    <t>909/P/23 del 24/05/2023</t>
  </si>
  <si>
    <t>23100553/PA del 22/05/2023</t>
  </si>
  <si>
    <t>1023200833 del 26/07/2023</t>
  </si>
  <si>
    <t>FEA/2016/137 del 28/01/2016</t>
  </si>
  <si>
    <t>396/PA del 27/07/2023</t>
  </si>
  <si>
    <t>231257884 del 02/08/2023</t>
  </si>
  <si>
    <t>132 del 18/07/2023</t>
  </si>
  <si>
    <t>1377/P/23 del 14/07/2023</t>
  </si>
  <si>
    <t>1372/P/23 del 13/07/2023</t>
  </si>
  <si>
    <t>1364/P/23 del 13/07/2023</t>
  </si>
  <si>
    <t>1365/P/23 del 13/07/2023</t>
  </si>
  <si>
    <t>1369/P/23 del 13/07/2023</t>
  </si>
  <si>
    <t>231238905 del 02/08/2023</t>
  </si>
  <si>
    <t>776 del 11/07/2023</t>
  </si>
  <si>
    <t>657 del 18/07/2023</t>
  </si>
  <si>
    <t>66611/2023 del 24/08/2023</t>
  </si>
  <si>
    <t>FPA 3/23 del 21/09/2023</t>
  </si>
  <si>
    <t>802/A/2023 del 28/04/2023</t>
  </si>
  <si>
    <t>754/A/2023 del 26/04/2023</t>
  </si>
  <si>
    <t>456/PA del 08/09/2023</t>
  </si>
  <si>
    <t>25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</si>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</sst>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24" sqref="G24"/>
    </sheetView>
  </sheetViews>
  <sheetFormatPr defaultColWidth="9.140625"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78</v>
      </c>
      <c r="B9" s="35"/>
      <c r="C9" s="34">
        <f>SUM(C13:C16)</f>
        <v>54608.3</v>
      </c>
      <c r="D9" s="35"/>
      <c r="E9" s="40">
        <f>('Trimestre 1'!H1+'Trimestre 2'!H1+'Trimestre 3'!H1)/C9</f>
        <v>-15.958471880648181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24</v>
      </c>
      <c r="C13" s="29">
        <f>'Trimestre 1'!B1</f>
        <v>22138.65</v>
      </c>
      <c r="D13" s="29">
        <f>'Trimestre 1'!G1</f>
        <v>-16.503182443373916</v>
      </c>
      <c r="E13" s="29">
        <v>39561.699999999997</v>
      </c>
      <c r="F13" s="33" t="s">
        <v>96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32</v>
      </c>
      <c r="C14" s="29">
        <f>'Trimestre 2'!B1</f>
        <v>23302.1</v>
      </c>
      <c r="D14" s="29">
        <f>'Trimestre 2'!G1</f>
        <v>-17.188812167143737</v>
      </c>
      <c r="E14" s="29">
        <v>126866.63</v>
      </c>
      <c r="F14" s="33" t="s">
        <v>97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22</v>
      </c>
      <c r="C15" s="29">
        <f>'Trimestre 3'!B1</f>
        <v>9167.5499999999993</v>
      </c>
      <c r="D15" s="29">
        <f>'Trimestre 3'!G1</f>
        <v>-11.515772480106463</v>
      </c>
      <c r="E15" s="29">
        <v>136562.81</v>
      </c>
      <c r="F15" s="33" t="s">
        <v>96</v>
      </c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sheetProtection password="C752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22138.65</v>
      </c>
      <c r="C1">
        <f>COUNTA(A4:A353)</f>
        <v>24</v>
      </c>
      <c r="G1" s="16">
        <f>IF(B1&lt;&gt;0,H1/B1,0)</f>
        <v>-16.503182443373916</v>
      </c>
      <c r="H1" s="15">
        <f>SUM(H4:H353)</f>
        <v>-365358.18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59.9</v>
      </c>
      <c r="C4" s="13">
        <v>44939</v>
      </c>
      <c r="D4" s="13">
        <v>44950</v>
      </c>
      <c r="E4" s="13"/>
      <c r="F4" s="13"/>
      <c r="G4" s="1">
        <f>D4-C4-(F4-E4)</f>
        <v>11</v>
      </c>
      <c r="H4" s="12">
        <f>B4*G4</f>
        <v>658.9</v>
      </c>
    </row>
    <row r="5" spans="1:8" x14ac:dyDescent="0.25">
      <c r="A5" s="19" t="s">
        <v>23</v>
      </c>
      <c r="B5" s="12">
        <v>59.9</v>
      </c>
      <c r="C5" s="13">
        <v>44939</v>
      </c>
      <c r="D5" s="13">
        <v>44950</v>
      </c>
      <c r="E5" s="13"/>
      <c r="F5" s="13"/>
      <c r="G5" s="1">
        <f t="shared" ref="G5:G68" si="0">D5-C5-(F5-E5)</f>
        <v>11</v>
      </c>
      <c r="H5" s="12">
        <f t="shared" ref="H5:H68" si="1">B5*G5</f>
        <v>658.9</v>
      </c>
    </row>
    <row r="6" spans="1:8" x14ac:dyDescent="0.25">
      <c r="A6" s="19" t="s">
        <v>24</v>
      </c>
      <c r="B6" s="12">
        <v>265</v>
      </c>
      <c r="C6" s="13">
        <v>44910</v>
      </c>
      <c r="D6" s="13">
        <v>44950</v>
      </c>
      <c r="E6" s="13"/>
      <c r="F6" s="13"/>
      <c r="G6" s="1">
        <f t="shared" si="0"/>
        <v>40</v>
      </c>
      <c r="H6" s="12">
        <f t="shared" si="1"/>
        <v>10600</v>
      </c>
    </row>
    <row r="7" spans="1:8" x14ac:dyDescent="0.25">
      <c r="A7" s="19" t="s">
        <v>25</v>
      </c>
      <c r="B7" s="12">
        <v>840</v>
      </c>
      <c r="C7" s="13">
        <v>44953</v>
      </c>
      <c r="D7" s="13">
        <v>44950</v>
      </c>
      <c r="E7" s="13"/>
      <c r="F7" s="13"/>
      <c r="G7" s="1">
        <f t="shared" si="0"/>
        <v>-3</v>
      </c>
      <c r="H7" s="12">
        <f t="shared" si="1"/>
        <v>-2520</v>
      </c>
    </row>
    <row r="8" spans="1:8" x14ac:dyDescent="0.25">
      <c r="A8" s="19" t="s">
        <v>26</v>
      </c>
      <c r="B8" s="12">
        <v>500</v>
      </c>
      <c r="C8" s="13">
        <v>44965</v>
      </c>
      <c r="D8" s="13">
        <v>44950</v>
      </c>
      <c r="E8" s="13"/>
      <c r="F8" s="13"/>
      <c r="G8" s="1">
        <f t="shared" si="0"/>
        <v>-15</v>
      </c>
      <c r="H8" s="12">
        <f t="shared" si="1"/>
        <v>-7500</v>
      </c>
    </row>
    <row r="9" spans="1:8" x14ac:dyDescent="0.25">
      <c r="A9" s="19" t="s">
        <v>27</v>
      </c>
      <c r="B9" s="12">
        <v>56.81</v>
      </c>
      <c r="C9" s="13">
        <v>44980</v>
      </c>
      <c r="D9" s="13">
        <v>44950</v>
      </c>
      <c r="E9" s="13"/>
      <c r="F9" s="13"/>
      <c r="G9" s="1">
        <f t="shared" si="0"/>
        <v>-30</v>
      </c>
      <c r="H9" s="12">
        <f t="shared" si="1"/>
        <v>-1704.3000000000002</v>
      </c>
    </row>
    <row r="10" spans="1:8" x14ac:dyDescent="0.25">
      <c r="A10" s="19" t="s">
        <v>28</v>
      </c>
      <c r="B10" s="12">
        <v>1008</v>
      </c>
      <c r="C10" s="13">
        <v>44988</v>
      </c>
      <c r="D10" s="13">
        <v>44966</v>
      </c>
      <c r="E10" s="13"/>
      <c r="F10" s="13"/>
      <c r="G10" s="1">
        <f t="shared" si="0"/>
        <v>-22</v>
      </c>
      <c r="H10" s="12">
        <f t="shared" si="1"/>
        <v>-22176</v>
      </c>
    </row>
    <row r="11" spans="1:8" x14ac:dyDescent="0.25">
      <c r="A11" s="19" t="s">
        <v>29</v>
      </c>
      <c r="B11" s="12">
        <v>491.5</v>
      </c>
      <c r="C11" s="13">
        <v>44988</v>
      </c>
      <c r="D11" s="13">
        <v>44966</v>
      </c>
      <c r="E11" s="13"/>
      <c r="F11" s="13"/>
      <c r="G11" s="1">
        <f t="shared" si="0"/>
        <v>-22</v>
      </c>
      <c r="H11" s="12">
        <f t="shared" si="1"/>
        <v>-10813</v>
      </c>
    </row>
    <row r="12" spans="1:8" x14ac:dyDescent="0.25">
      <c r="A12" s="19" t="s">
        <v>30</v>
      </c>
      <c r="B12" s="12">
        <v>59.9</v>
      </c>
      <c r="C12" s="13">
        <v>44994</v>
      </c>
      <c r="D12" s="13">
        <v>44966</v>
      </c>
      <c r="E12" s="13"/>
      <c r="F12" s="13"/>
      <c r="G12" s="1">
        <f t="shared" si="0"/>
        <v>-28</v>
      </c>
      <c r="H12" s="12">
        <f t="shared" si="1"/>
        <v>-1677.2</v>
      </c>
    </row>
    <row r="13" spans="1:8" x14ac:dyDescent="0.25">
      <c r="A13" s="19" t="s">
        <v>31</v>
      </c>
      <c r="B13" s="12">
        <v>59.9</v>
      </c>
      <c r="C13" s="13">
        <v>44994</v>
      </c>
      <c r="D13" s="13">
        <v>44966</v>
      </c>
      <c r="E13" s="13"/>
      <c r="F13" s="13"/>
      <c r="G13" s="1">
        <f t="shared" si="0"/>
        <v>-28</v>
      </c>
      <c r="H13" s="12">
        <f t="shared" si="1"/>
        <v>-1677.2</v>
      </c>
    </row>
    <row r="14" spans="1:8" x14ac:dyDescent="0.25">
      <c r="A14" s="19" t="s">
        <v>32</v>
      </c>
      <c r="B14" s="12">
        <v>4075.5</v>
      </c>
      <c r="C14" s="13">
        <v>44994</v>
      </c>
      <c r="D14" s="13">
        <v>44977</v>
      </c>
      <c r="E14" s="13"/>
      <c r="F14" s="13"/>
      <c r="G14" s="1">
        <f t="shared" si="0"/>
        <v>-17</v>
      </c>
      <c r="H14" s="12">
        <f t="shared" si="1"/>
        <v>-69283.5</v>
      </c>
    </row>
    <row r="15" spans="1:8" x14ac:dyDescent="0.25">
      <c r="A15" s="19" t="s">
        <v>33</v>
      </c>
      <c r="B15" s="12">
        <v>265</v>
      </c>
      <c r="C15" s="13">
        <v>44988</v>
      </c>
      <c r="D15" s="13">
        <v>44977</v>
      </c>
      <c r="E15" s="13"/>
      <c r="F15" s="13"/>
      <c r="G15" s="1">
        <f t="shared" si="0"/>
        <v>-11</v>
      </c>
      <c r="H15" s="12">
        <f t="shared" si="1"/>
        <v>-2915</v>
      </c>
    </row>
    <row r="16" spans="1:8" x14ac:dyDescent="0.25">
      <c r="A16" s="19" t="s">
        <v>34</v>
      </c>
      <c r="B16" s="12">
        <v>249</v>
      </c>
      <c r="C16" s="13">
        <v>45004</v>
      </c>
      <c r="D16" s="13">
        <v>45002</v>
      </c>
      <c r="E16" s="13"/>
      <c r="F16" s="13"/>
      <c r="G16" s="1">
        <f t="shared" si="0"/>
        <v>-2</v>
      </c>
      <c r="H16" s="12">
        <f t="shared" si="1"/>
        <v>-498</v>
      </c>
    </row>
    <row r="17" spans="1:8" x14ac:dyDescent="0.25">
      <c r="A17" s="19" t="s">
        <v>35</v>
      </c>
      <c r="B17" s="12">
        <v>2050</v>
      </c>
      <c r="C17" s="13">
        <v>45004</v>
      </c>
      <c r="D17" s="13">
        <v>45002</v>
      </c>
      <c r="E17" s="13"/>
      <c r="F17" s="13"/>
      <c r="G17" s="1">
        <f t="shared" si="0"/>
        <v>-2</v>
      </c>
      <c r="H17" s="12">
        <f t="shared" si="1"/>
        <v>-4100</v>
      </c>
    </row>
    <row r="18" spans="1:8" x14ac:dyDescent="0.25">
      <c r="A18" s="19" t="s">
        <v>36</v>
      </c>
      <c r="B18" s="12">
        <v>5790</v>
      </c>
      <c r="C18" s="13">
        <v>45007</v>
      </c>
      <c r="D18" s="13">
        <v>45002</v>
      </c>
      <c r="E18" s="13"/>
      <c r="F18" s="13"/>
      <c r="G18" s="1">
        <f t="shared" si="0"/>
        <v>-5</v>
      </c>
      <c r="H18" s="12">
        <f t="shared" si="1"/>
        <v>-28950</v>
      </c>
    </row>
    <row r="19" spans="1:8" x14ac:dyDescent="0.25">
      <c r="A19" s="19" t="s">
        <v>37</v>
      </c>
      <c r="B19" s="12">
        <v>112.53</v>
      </c>
      <c r="C19" s="13">
        <v>45025</v>
      </c>
      <c r="D19" s="13">
        <v>45002</v>
      </c>
      <c r="E19" s="13"/>
      <c r="F19" s="13"/>
      <c r="G19" s="1">
        <f t="shared" si="0"/>
        <v>-23</v>
      </c>
      <c r="H19" s="12">
        <f t="shared" si="1"/>
        <v>-2588.19</v>
      </c>
    </row>
    <row r="20" spans="1:8" x14ac:dyDescent="0.25">
      <c r="A20" s="19" t="s">
        <v>38</v>
      </c>
      <c r="B20" s="12">
        <v>546.25</v>
      </c>
      <c r="C20" s="13">
        <v>45007</v>
      </c>
      <c r="D20" s="13">
        <v>45002</v>
      </c>
      <c r="E20" s="13"/>
      <c r="F20" s="13"/>
      <c r="G20" s="1">
        <f t="shared" si="0"/>
        <v>-5</v>
      </c>
      <c r="H20" s="12">
        <f t="shared" si="1"/>
        <v>-2731.25</v>
      </c>
    </row>
    <row r="21" spans="1:8" x14ac:dyDescent="0.25">
      <c r="A21" s="19" t="s">
        <v>39</v>
      </c>
      <c r="B21" s="12">
        <v>354</v>
      </c>
      <c r="C21" s="13">
        <v>45253</v>
      </c>
      <c r="D21" s="13">
        <v>45002</v>
      </c>
      <c r="E21" s="13"/>
      <c r="F21" s="13"/>
      <c r="G21" s="1">
        <f t="shared" si="0"/>
        <v>-251</v>
      </c>
      <c r="H21" s="12">
        <f t="shared" si="1"/>
        <v>-88854</v>
      </c>
    </row>
    <row r="22" spans="1:8" x14ac:dyDescent="0.25">
      <c r="A22" s="19" t="s">
        <v>40</v>
      </c>
      <c r="B22" s="12">
        <v>140</v>
      </c>
      <c r="C22" s="13">
        <v>45025</v>
      </c>
      <c r="D22" s="13">
        <v>45002</v>
      </c>
      <c r="E22" s="13"/>
      <c r="F22" s="13"/>
      <c r="G22" s="1">
        <f t="shared" si="0"/>
        <v>-23</v>
      </c>
      <c r="H22" s="12">
        <f t="shared" si="1"/>
        <v>-3220</v>
      </c>
    </row>
    <row r="23" spans="1:8" x14ac:dyDescent="0.25">
      <c r="A23" s="19" t="s">
        <v>41</v>
      </c>
      <c r="B23" s="12">
        <v>1832.73</v>
      </c>
      <c r="C23" s="13">
        <v>45031</v>
      </c>
      <c r="D23" s="13">
        <v>45002</v>
      </c>
      <c r="E23" s="13"/>
      <c r="F23" s="13"/>
      <c r="G23" s="1">
        <f t="shared" si="0"/>
        <v>-29</v>
      </c>
      <c r="H23" s="12">
        <f t="shared" si="1"/>
        <v>-53149.17</v>
      </c>
    </row>
    <row r="24" spans="1:8" x14ac:dyDescent="0.25">
      <c r="A24" s="19" t="s">
        <v>42</v>
      </c>
      <c r="B24" s="12">
        <v>1899.41</v>
      </c>
      <c r="C24" s="13">
        <v>45025</v>
      </c>
      <c r="D24" s="13">
        <v>45005</v>
      </c>
      <c r="E24" s="13"/>
      <c r="F24" s="13"/>
      <c r="G24" s="1">
        <f t="shared" si="0"/>
        <v>-20</v>
      </c>
      <c r="H24" s="12">
        <f t="shared" si="1"/>
        <v>-37988.200000000004</v>
      </c>
    </row>
    <row r="25" spans="1:8" x14ac:dyDescent="0.25">
      <c r="A25" s="19" t="s">
        <v>42</v>
      </c>
      <c r="B25" s="12">
        <v>20.59</v>
      </c>
      <c r="C25" s="13">
        <v>45025</v>
      </c>
      <c r="D25" s="13">
        <v>45005</v>
      </c>
      <c r="E25" s="13"/>
      <c r="F25" s="13"/>
      <c r="G25" s="1">
        <f t="shared" si="0"/>
        <v>-20</v>
      </c>
      <c r="H25" s="12">
        <f t="shared" si="1"/>
        <v>-411.8</v>
      </c>
    </row>
    <row r="26" spans="1:8" x14ac:dyDescent="0.25">
      <c r="A26" s="19" t="s">
        <v>43</v>
      </c>
      <c r="B26" s="12">
        <v>560</v>
      </c>
      <c r="C26" s="13">
        <v>45025</v>
      </c>
      <c r="D26" s="13">
        <v>45007</v>
      </c>
      <c r="E26" s="13"/>
      <c r="F26" s="13"/>
      <c r="G26" s="1">
        <f t="shared" si="0"/>
        <v>-18</v>
      </c>
      <c r="H26" s="12">
        <f t="shared" si="1"/>
        <v>-10080</v>
      </c>
    </row>
    <row r="27" spans="1:8" x14ac:dyDescent="0.25">
      <c r="A27" s="19" t="s">
        <v>44</v>
      </c>
      <c r="B27" s="12">
        <v>842.73</v>
      </c>
      <c r="C27" s="13">
        <v>45036</v>
      </c>
      <c r="D27" s="13">
        <v>45007</v>
      </c>
      <c r="E27" s="13"/>
      <c r="F27" s="13"/>
      <c r="G27" s="1">
        <f t="shared" si="0"/>
        <v>-29</v>
      </c>
      <c r="H27" s="12">
        <f t="shared" si="1"/>
        <v>-24439.170000000002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workbookViewId="0">
      <selection activeCell="A60" sqref="A60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ht="14.45" x14ac:dyDescent="0.35">
      <c r="B1" s="15">
        <f>SUM(B4:B351)</f>
        <v>23302.1</v>
      </c>
      <c r="C1">
        <f>COUNTA(A4:A351)</f>
        <v>32</v>
      </c>
      <c r="G1" s="16">
        <f>IF(B1&lt;&gt;0,H1/B1,0)</f>
        <v>-17.188812167143737</v>
      </c>
      <c r="H1" s="15">
        <f>SUM(H4:H351)</f>
        <v>-400535.42000000004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ht="14.45" x14ac:dyDescent="0.35">
      <c r="A4" s="19" t="s">
        <v>45</v>
      </c>
      <c r="B4" s="12">
        <v>1976</v>
      </c>
      <c r="C4" s="13">
        <v>45043</v>
      </c>
      <c r="D4" s="13">
        <v>45020</v>
      </c>
      <c r="E4" s="13"/>
      <c r="F4" s="13"/>
      <c r="G4" s="1">
        <f>D4-C4-(F4-E4)</f>
        <v>-23</v>
      </c>
      <c r="H4" s="12">
        <f>B4*G4</f>
        <v>-45448</v>
      </c>
    </row>
    <row r="5" spans="1:8" ht="14.45" x14ac:dyDescent="0.35">
      <c r="A5" s="19" t="s">
        <v>46</v>
      </c>
      <c r="B5" s="12">
        <v>770</v>
      </c>
      <c r="C5" s="13">
        <v>45043</v>
      </c>
      <c r="D5" s="13">
        <v>45020</v>
      </c>
      <c r="E5" s="13"/>
      <c r="F5" s="13"/>
      <c r="G5" s="1">
        <f t="shared" ref="G5:G68" si="0">D5-C5-(F5-E5)</f>
        <v>-23</v>
      </c>
      <c r="H5" s="12">
        <f t="shared" ref="H5:H68" si="1">B5*G5</f>
        <v>-17710</v>
      </c>
    </row>
    <row r="6" spans="1:8" ht="14.45" x14ac:dyDescent="0.35">
      <c r="A6" s="19" t="s">
        <v>47</v>
      </c>
      <c r="B6" s="12">
        <v>249</v>
      </c>
      <c r="C6" s="13">
        <v>45049</v>
      </c>
      <c r="D6" s="13">
        <v>45020</v>
      </c>
      <c r="E6" s="13"/>
      <c r="F6" s="13"/>
      <c r="G6" s="1">
        <f t="shared" si="0"/>
        <v>-29</v>
      </c>
      <c r="H6" s="12">
        <f t="shared" si="1"/>
        <v>-7221</v>
      </c>
    </row>
    <row r="7" spans="1:8" ht="14.45" x14ac:dyDescent="0.35">
      <c r="A7" s="19" t="s">
        <v>48</v>
      </c>
      <c r="B7" s="12">
        <v>2400</v>
      </c>
      <c r="C7" s="13">
        <v>45038</v>
      </c>
      <c r="D7" s="13">
        <v>45020</v>
      </c>
      <c r="E7" s="13"/>
      <c r="F7" s="13"/>
      <c r="G7" s="1">
        <f t="shared" si="0"/>
        <v>-18</v>
      </c>
      <c r="H7" s="12">
        <f t="shared" si="1"/>
        <v>-43200</v>
      </c>
    </row>
    <row r="8" spans="1:8" ht="14.45" x14ac:dyDescent="0.35">
      <c r="A8" s="19" t="s">
        <v>49</v>
      </c>
      <c r="B8" s="12">
        <v>677</v>
      </c>
      <c r="C8" s="13">
        <v>45043</v>
      </c>
      <c r="D8" s="13">
        <v>45020</v>
      </c>
      <c r="E8" s="13"/>
      <c r="F8" s="13"/>
      <c r="G8" s="1">
        <f t="shared" si="0"/>
        <v>-23</v>
      </c>
      <c r="H8" s="12">
        <f t="shared" si="1"/>
        <v>-15571</v>
      </c>
    </row>
    <row r="9" spans="1:8" ht="14.45" x14ac:dyDescent="0.35">
      <c r="A9" s="19" t="s">
        <v>50</v>
      </c>
      <c r="B9" s="12">
        <v>800</v>
      </c>
      <c r="C9" s="13">
        <v>45060</v>
      </c>
      <c r="D9" s="13">
        <v>45035</v>
      </c>
      <c r="E9" s="13"/>
      <c r="F9" s="13"/>
      <c r="G9" s="1">
        <f t="shared" si="0"/>
        <v>-25</v>
      </c>
      <c r="H9" s="12">
        <f t="shared" si="1"/>
        <v>-20000</v>
      </c>
    </row>
    <row r="10" spans="1:8" ht="14.45" x14ac:dyDescent="0.35">
      <c r="A10" s="19" t="s">
        <v>51</v>
      </c>
      <c r="B10" s="12">
        <v>1000</v>
      </c>
      <c r="C10" s="13">
        <v>45038</v>
      </c>
      <c r="D10" s="13">
        <v>45043</v>
      </c>
      <c r="E10" s="13"/>
      <c r="F10" s="13"/>
      <c r="G10" s="1">
        <f t="shared" si="0"/>
        <v>5</v>
      </c>
      <c r="H10" s="12">
        <f t="shared" si="1"/>
        <v>5000</v>
      </c>
    </row>
    <row r="11" spans="1:8" ht="14.45" x14ac:dyDescent="0.35">
      <c r="A11" s="19" t="s">
        <v>51</v>
      </c>
      <c r="B11" s="12">
        <v>620</v>
      </c>
      <c r="C11" s="13">
        <v>45038</v>
      </c>
      <c r="D11" s="13">
        <v>45043</v>
      </c>
      <c r="E11" s="13"/>
      <c r="F11" s="13"/>
      <c r="G11" s="1">
        <f t="shared" si="0"/>
        <v>5</v>
      </c>
      <c r="H11" s="12">
        <f t="shared" si="1"/>
        <v>3100</v>
      </c>
    </row>
    <row r="12" spans="1:8" ht="14.45" x14ac:dyDescent="0.35">
      <c r="A12" s="19" t="s">
        <v>52</v>
      </c>
      <c r="B12" s="12">
        <v>506.55</v>
      </c>
      <c r="C12" s="13">
        <v>45038</v>
      </c>
      <c r="D12" s="13">
        <v>45043</v>
      </c>
      <c r="E12" s="13"/>
      <c r="F12" s="13"/>
      <c r="G12" s="1">
        <f t="shared" si="0"/>
        <v>5</v>
      </c>
      <c r="H12" s="12">
        <f t="shared" si="1"/>
        <v>2532.75</v>
      </c>
    </row>
    <row r="13" spans="1:8" ht="14.45" x14ac:dyDescent="0.35">
      <c r="A13" s="19" t="s">
        <v>52</v>
      </c>
      <c r="B13" s="12">
        <v>893.45</v>
      </c>
      <c r="C13" s="13">
        <v>45038</v>
      </c>
      <c r="D13" s="13">
        <v>45043</v>
      </c>
      <c r="E13" s="13"/>
      <c r="F13" s="13"/>
      <c r="G13" s="1">
        <f t="shared" si="0"/>
        <v>5</v>
      </c>
      <c r="H13" s="12">
        <f t="shared" si="1"/>
        <v>4467.25</v>
      </c>
    </row>
    <row r="14" spans="1:8" ht="14.45" x14ac:dyDescent="0.35">
      <c r="A14" s="19" t="s">
        <v>53</v>
      </c>
      <c r="B14" s="12">
        <v>59.9</v>
      </c>
      <c r="C14" s="13">
        <v>45050</v>
      </c>
      <c r="D14" s="13">
        <v>45043</v>
      </c>
      <c r="E14" s="13"/>
      <c r="F14" s="13"/>
      <c r="G14" s="1">
        <f t="shared" si="0"/>
        <v>-7</v>
      </c>
      <c r="H14" s="12">
        <f t="shared" si="1"/>
        <v>-419.3</v>
      </c>
    </row>
    <row r="15" spans="1:8" ht="14.45" x14ac:dyDescent="0.35">
      <c r="A15" s="19" t="s">
        <v>54</v>
      </c>
      <c r="B15" s="12">
        <v>59.9</v>
      </c>
      <c r="C15" s="13">
        <v>45043</v>
      </c>
      <c r="D15" s="13">
        <v>45043</v>
      </c>
      <c r="E15" s="13"/>
      <c r="F15" s="13"/>
      <c r="G15" s="1">
        <f t="shared" si="0"/>
        <v>0</v>
      </c>
      <c r="H15" s="12">
        <f t="shared" si="1"/>
        <v>0</v>
      </c>
    </row>
    <row r="16" spans="1:8" ht="14.45" x14ac:dyDescent="0.35">
      <c r="A16" s="19" t="s">
        <v>55</v>
      </c>
      <c r="B16" s="12">
        <v>140</v>
      </c>
      <c r="C16" s="13">
        <v>45067</v>
      </c>
      <c r="D16" s="13">
        <v>45044</v>
      </c>
      <c r="E16" s="13"/>
      <c r="F16" s="13"/>
      <c r="G16" s="1">
        <f t="shared" si="0"/>
        <v>-23</v>
      </c>
      <c r="H16" s="12">
        <f t="shared" si="1"/>
        <v>-3220</v>
      </c>
    </row>
    <row r="17" spans="1:8" ht="14.45" x14ac:dyDescent="0.35">
      <c r="A17" s="19" t="s">
        <v>56</v>
      </c>
      <c r="B17" s="12">
        <v>70</v>
      </c>
      <c r="C17" s="13">
        <v>45049</v>
      </c>
      <c r="D17" s="13">
        <v>45044</v>
      </c>
      <c r="E17" s="13"/>
      <c r="F17" s="13"/>
      <c r="G17" s="1">
        <f t="shared" si="0"/>
        <v>-5</v>
      </c>
      <c r="H17" s="12">
        <f t="shared" si="1"/>
        <v>-350</v>
      </c>
    </row>
    <row r="18" spans="1:8" ht="14.45" x14ac:dyDescent="0.35">
      <c r="A18" s="19" t="s">
        <v>57</v>
      </c>
      <c r="B18" s="12">
        <v>527.5</v>
      </c>
      <c r="C18" s="13">
        <v>45052</v>
      </c>
      <c r="D18" s="13">
        <v>45044</v>
      </c>
      <c r="E18" s="13"/>
      <c r="F18" s="13"/>
      <c r="G18" s="1">
        <f t="shared" si="0"/>
        <v>-8</v>
      </c>
      <c r="H18" s="12">
        <f t="shared" si="1"/>
        <v>-4220</v>
      </c>
    </row>
    <row r="19" spans="1:8" ht="14.45" x14ac:dyDescent="0.35">
      <c r="A19" s="19" t="s">
        <v>58</v>
      </c>
      <c r="B19" s="12">
        <v>965.9</v>
      </c>
      <c r="C19" s="13">
        <v>45073</v>
      </c>
      <c r="D19" s="13">
        <v>45044</v>
      </c>
      <c r="E19" s="13"/>
      <c r="F19" s="13"/>
      <c r="G19" s="1">
        <f t="shared" si="0"/>
        <v>-29</v>
      </c>
      <c r="H19" s="12">
        <f t="shared" si="1"/>
        <v>-28011.1</v>
      </c>
    </row>
    <row r="20" spans="1:8" ht="14.45" x14ac:dyDescent="0.35">
      <c r="A20" s="19" t="s">
        <v>59</v>
      </c>
      <c r="B20" s="12">
        <v>1138</v>
      </c>
      <c r="C20" s="13">
        <v>45067</v>
      </c>
      <c r="D20" s="13">
        <v>45044</v>
      </c>
      <c r="E20" s="13"/>
      <c r="F20" s="13"/>
      <c r="G20" s="1">
        <f t="shared" si="0"/>
        <v>-23</v>
      </c>
      <c r="H20" s="12">
        <f t="shared" si="1"/>
        <v>-26174</v>
      </c>
    </row>
    <row r="21" spans="1:8" ht="14.45" x14ac:dyDescent="0.35">
      <c r="A21" s="19" t="s">
        <v>60</v>
      </c>
      <c r="B21" s="12">
        <v>1100</v>
      </c>
      <c r="C21" s="13">
        <v>45066</v>
      </c>
      <c r="D21" s="13">
        <v>45044</v>
      </c>
      <c r="E21" s="13"/>
      <c r="F21" s="13"/>
      <c r="G21" s="1">
        <f t="shared" si="0"/>
        <v>-22</v>
      </c>
      <c r="H21" s="12">
        <f t="shared" si="1"/>
        <v>-24200</v>
      </c>
    </row>
    <row r="22" spans="1:8" ht="14.45" x14ac:dyDescent="0.35">
      <c r="A22" s="19" t="s">
        <v>61</v>
      </c>
      <c r="B22" s="12">
        <v>1088</v>
      </c>
      <c r="C22" s="13">
        <v>45073</v>
      </c>
      <c r="D22" s="13">
        <v>45044</v>
      </c>
      <c r="E22" s="13"/>
      <c r="F22" s="13"/>
      <c r="G22" s="1">
        <f t="shared" si="0"/>
        <v>-29</v>
      </c>
      <c r="H22" s="12">
        <f t="shared" si="1"/>
        <v>-31552</v>
      </c>
    </row>
    <row r="23" spans="1:8" ht="14.45" x14ac:dyDescent="0.35">
      <c r="A23" s="19" t="s">
        <v>62</v>
      </c>
      <c r="B23" s="12">
        <v>1800</v>
      </c>
      <c r="C23" s="13">
        <v>45067</v>
      </c>
      <c r="D23" s="13">
        <v>45044</v>
      </c>
      <c r="E23" s="13"/>
      <c r="F23" s="13"/>
      <c r="G23" s="1">
        <f t="shared" si="0"/>
        <v>-23</v>
      </c>
      <c r="H23" s="12">
        <f t="shared" si="1"/>
        <v>-41400</v>
      </c>
    </row>
    <row r="24" spans="1:8" ht="14.45" x14ac:dyDescent="0.35">
      <c r="A24" s="19" t="s">
        <v>63</v>
      </c>
      <c r="B24" s="12">
        <v>1.44</v>
      </c>
      <c r="C24" s="13">
        <v>44876</v>
      </c>
      <c r="D24" s="13">
        <v>45062</v>
      </c>
      <c r="E24" s="13"/>
      <c r="F24" s="13"/>
      <c r="G24" s="1">
        <f t="shared" si="0"/>
        <v>186</v>
      </c>
      <c r="H24" s="12">
        <f t="shared" si="1"/>
        <v>267.83999999999997</v>
      </c>
    </row>
    <row r="25" spans="1:8" ht="14.45" x14ac:dyDescent="0.35">
      <c r="A25" s="19" t="s">
        <v>64</v>
      </c>
      <c r="B25" s="12">
        <v>584</v>
      </c>
      <c r="C25" s="13">
        <v>45085</v>
      </c>
      <c r="D25" s="13">
        <v>45062</v>
      </c>
      <c r="E25" s="13"/>
      <c r="F25" s="13"/>
      <c r="G25" s="1">
        <f t="shared" si="0"/>
        <v>-23</v>
      </c>
      <c r="H25" s="12">
        <f t="shared" si="1"/>
        <v>-13432</v>
      </c>
    </row>
    <row r="26" spans="1:8" ht="14.45" x14ac:dyDescent="0.35">
      <c r="A26" s="19" t="s">
        <v>65</v>
      </c>
      <c r="B26" s="12">
        <v>265</v>
      </c>
      <c r="C26" s="13">
        <v>45078</v>
      </c>
      <c r="D26" s="13">
        <v>45062</v>
      </c>
      <c r="E26" s="13"/>
      <c r="F26" s="13"/>
      <c r="G26" s="1">
        <f t="shared" si="0"/>
        <v>-16</v>
      </c>
      <c r="H26" s="12">
        <f t="shared" si="1"/>
        <v>-4240</v>
      </c>
    </row>
    <row r="27" spans="1:8" ht="14.45" x14ac:dyDescent="0.35">
      <c r="A27" s="19" t="s">
        <v>66</v>
      </c>
      <c r="B27" s="12">
        <v>55</v>
      </c>
      <c r="C27" s="13">
        <v>45085</v>
      </c>
      <c r="D27" s="13">
        <v>45062</v>
      </c>
      <c r="E27" s="13"/>
      <c r="F27" s="13"/>
      <c r="G27" s="1">
        <f t="shared" si="0"/>
        <v>-23</v>
      </c>
      <c r="H27" s="12">
        <f t="shared" si="1"/>
        <v>-1265</v>
      </c>
    </row>
    <row r="28" spans="1:8" ht="14.45" x14ac:dyDescent="0.35">
      <c r="A28" s="19" t="s">
        <v>67</v>
      </c>
      <c r="B28" s="12">
        <v>1227.27</v>
      </c>
      <c r="C28" s="13">
        <v>45091</v>
      </c>
      <c r="D28" s="13">
        <v>45062</v>
      </c>
      <c r="E28" s="13"/>
      <c r="F28" s="13"/>
      <c r="G28" s="1">
        <f t="shared" si="0"/>
        <v>-29</v>
      </c>
      <c r="H28" s="12">
        <f t="shared" si="1"/>
        <v>-35590.83</v>
      </c>
    </row>
    <row r="29" spans="1:8" ht="14.45" x14ac:dyDescent="0.35">
      <c r="A29" s="19" t="s">
        <v>68</v>
      </c>
      <c r="B29" s="12">
        <v>995.45</v>
      </c>
      <c r="C29" s="13">
        <v>45091</v>
      </c>
      <c r="D29" s="13">
        <v>45062</v>
      </c>
      <c r="E29" s="13"/>
      <c r="F29" s="13"/>
      <c r="G29" s="1">
        <f t="shared" si="0"/>
        <v>-29</v>
      </c>
      <c r="H29" s="12">
        <f t="shared" si="1"/>
        <v>-28868.050000000003</v>
      </c>
    </row>
    <row r="30" spans="1:8" ht="14.45" x14ac:dyDescent="0.35">
      <c r="A30" s="19" t="s">
        <v>69</v>
      </c>
      <c r="B30" s="12">
        <v>1560</v>
      </c>
      <c r="C30" s="13">
        <v>45114</v>
      </c>
      <c r="D30" s="13">
        <v>45104</v>
      </c>
      <c r="E30" s="13"/>
      <c r="F30" s="13"/>
      <c r="G30" s="1">
        <f t="shared" si="0"/>
        <v>-10</v>
      </c>
      <c r="H30" s="12">
        <f t="shared" si="1"/>
        <v>-15600</v>
      </c>
    </row>
    <row r="31" spans="1:8" ht="14.45" x14ac:dyDescent="0.35">
      <c r="A31" s="19" t="s">
        <v>71</v>
      </c>
      <c r="B31" s="12">
        <v>762.3</v>
      </c>
      <c r="C31" s="13">
        <v>45108</v>
      </c>
      <c r="D31" s="13">
        <v>45104</v>
      </c>
      <c r="E31" s="13"/>
      <c r="F31" s="13"/>
      <c r="G31" s="1">
        <f t="shared" si="0"/>
        <v>-4</v>
      </c>
      <c r="H31" s="12">
        <f t="shared" si="1"/>
        <v>-3049.2</v>
      </c>
    </row>
    <row r="32" spans="1:8" ht="14.45" x14ac:dyDescent="0.35">
      <c r="A32" s="19" t="s">
        <v>70</v>
      </c>
      <c r="B32" s="12">
        <v>823.77</v>
      </c>
      <c r="C32" s="13">
        <v>45108</v>
      </c>
      <c r="D32" s="13">
        <v>45104</v>
      </c>
      <c r="E32" s="13"/>
      <c r="F32" s="13"/>
      <c r="G32" s="1">
        <f t="shared" si="0"/>
        <v>-4</v>
      </c>
      <c r="H32" s="12">
        <f t="shared" si="1"/>
        <v>-3295.08</v>
      </c>
    </row>
    <row r="33" spans="1:8" ht="14.45" x14ac:dyDescent="0.35">
      <c r="A33" s="19" t="s">
        <v>72</v>
      </c>
      <c r="B33" s="12">
        <v>66.87</v>
      </c>
      <c r="C33" s="13">
        <v>45114</v>
      </c>
      <c r="D33" s="13">
        <v>45104</v>
      </c>
      <c r="E33" s="13"/>
      <c r="F33" s="13"/>
      <c r="G33" s="1">
        <f t="shared" si="0"/>
        <v>-10</v>
      </c>
      <c r="H33" s="12">
        <f t="shared" si="1"/>
        <v>-668.7</v>
      </c>
    </row>
    <row r="34" spans="1:8" ht="14.45" x14ac:dyDescent="0.35">
      <c r="A34" s="19" t="s">
        <v>73</v>
      </c>
      <c r="B34" s="12">
        <v>59.9</v>
      </c>
      <c r="C34" s="13">
        <v>45114</v>
      </c>
      <c r="D34" s="13">
        <v>45104</v>
      </c>
      <c r="E34" s="13"/>
      <c r="F34" s="13"/>
      <c r="G34" s="1">
        <f t="shared" si="0"/>
        <v>-10</v>
      </c>
      <c r="H34" s="12">
        <f t="shared" si="1"/>
        <v>-599</v>
      </c>
    </row>
    <row r="35" spans="1:8" ht="14.45" x14ac:dyDescent="0.35">
      <c r="A35" s="19" t="s">
        <v>74</v>
      </c>
      <c r="B35" s="12">
        <v>59.9</v>
      </c>
      <c r="C35" s="13">
        <v>45114</v>
      </c>
      <c r="D35" s="13">
        <v>45104</v>
      </c>
      <c r="E35" s="13"/>
      <c r="F35" s="13"/>
      <c r="G35" s="1">
        <f t="shared" si="0"/>
        <v>-10</v>
      </c>
      <c r="H35" s="12">
        <f t="shared" si="1"/>
        <v>-599</v>
      </c>
    </row>
    <row r="36" spans="1:8" ht="14.45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ht="14.45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ht="14.45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ht="14.45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ht="14.45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ht="14.45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ht="14.45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ht="14.45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ht="14.45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ht="14.45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ht="14.45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ht="14.45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ht="14.45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ht="14.45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ht="14.45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ht="14.25" customHeight="1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4"/>
      <c r="D193" s="14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3"/>
      <c r="D195" s="13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4"/>
      <c r="D197" s="14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3"/>
      <c r="D199" s="13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4"/>
      <c r="D201" s="14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4"/>
      <c r="D202" s="14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1" si="10">D325-C325-(F325-E325)</f>
        <v>0</v>
      </c>
      <c r="H325" s="12">
        <f t="shared" ref="H325:H351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9167.5499999999993</v>
      </c>
      <c r="C1">
        <f>COUNTA(A4:A353)</f>
        <v>22</v>
      </c>
      <c r="G1" s="16">
        <f>IF(B1&lt;&gt;0,H1/B1,0)</f>
        <v>-11.515772480106463</v>
      </c>
      <c r="H1" s="15">
        <f>SUM(H4:H353)</f>
        <v>-105571.42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75</v>
      </c>
      <c r="B4" s="12">
        <v>56.64</v>
      </c>
      <c r="C4" s="13">
        <v>45147</v>
      </c>
      <c r="D4" s="13">
        <v>45118</v>
      </c>
      <c r="E4" s="13"/>
      <c r="F4" s="13"/>
      <c r="G4" s="1">
        <f>D4-C4-(F4-E4)</f>
        <v>-29</v>
      </c>
      <c r="H4" s="12">
        <f>B4*G4</f>
        <v>-1642.56</v>
      </c>
    </row>
    <row r="5" spans="1:8" x14ac:dyDescent="0.25">
      <c r="A5" s="19" t="s">
        <v>76</v>
      </c>
      <c r="B5" s="12">
        <v>38.880000000000003</v>
      </c>
      <c r="C5" s="13">
        <v>45101</v>
      </c>
      <c r="D5" s="13">
        <v>45118</v>
      </c>
      <c r="E5" s="13"/>
      <c r="F5" s="13"/>
      <c r="G5" s="1">
        <f t="shared" ref="G5:G68" si="0">D5-C5-(F5-E5)</f>
        <v>17</v>
      </c>
      <c r="H5" s="12">
        <f t="shared" ref="H5:H68" si="1">B5*G5</f>
        <v>660.96</v>
      </c>
    </row>
    <row r="6" spans="1:8" x14ac:dyDescent="0.25">
      <c r="A6" s="19" t="s">
        <v>77</v>
      </c>
      <c r="B6" s="12">
        <v>1562.62</v>
      </c>
      <c r="C6" s="13">
        <v>45119</v>
      </c>
      <c r="D6" s="13">
        <v>45118</v>
      </c>
      <c r="E6" s="13"/>
      <c r="F6" s="13"/>
      <c r="G6" s="1">
        <f t="shared" si="0"/>
        <v>-1</v>
      </c>
      <c r="H6" s="12">
        <f t="shared" si="1"/>
        <v>-1562.62</v>
      </c>
    </row>
    <row r="7" spans="1:8" x14ac:dyDescent="0.25">
      <c r="A7" s="19" t="s">
        <v>78</v>
      </c>
      <c r="B7" s="12">
        <v>71.19</v>
      </c>
      <c r="C7" s="13">
        <v>45176</v>
      </c>
      <c r="D7" s="13">
        <v>45149</v>
      </c>
      <c r="E7" s="13"/>
      <c r="F7" s="13"/>
      <c r="G7" s="1">
        <f t="shared" si="0"/>
        <v>-27</v>
      </c>
      <c r="H7" s="12">
        <f t="shared" si="1"/>
        <v>-1922.1299999999999</v>
      </c>
    </row>
    <row r="8" spans="1:8" x14ac:dyDescent="0.25">
      <c r="A8" s="19" t="s">
        <v>79</v>
      </c>
      <c r="B8" s="12">
        <v>53.2</v>
      </c>
      <c r="C8" s="13">
        <v>45176</v>
      </c>
      <c r="D8" s="13">
        <v>45149</v>
      </c>
      <c r="E8" s="13"/>
      <c r="F8" s="13"/>
      <c r="G8" s="1">
        <f t="shared" si="0"/>
        <v>-27</v>
      </c>
      <c r="H8" s="12">
        <f t="shared" si="1"/>
        <v>-1436.4</v>
      </c>
    </row>
    <row r="9" spans="1:8" x14ac:dyDescent="0.25">
      <c r="A9" s="19" t="s">
        <v>80</v>
      </c>
      <c r="B9" s="12">
        <v>265</v>
      </c>
      <c r="C9" s="13">
        <v>45176</v>
      </c>
      <c r="D9" s="13">
        <v>45149</v>
      </c>
      <c r="E9" s="13"/>
      <c r="F9" s="13"/>
      <c r="G9" s="1">
        <f t="shared" si="0"/>
        <v>-27</v>
      </c>
      <c r="H9" s="12">
        <f t="shared" si="1"/>
        <v>-7155</v>
      </c>
    </row>
    <row r="10" spans="1:8" x14ac:dyDescent="0.25">
      <c r="A10" s="19" t="s">
        <v>81</v>
      </c>
      <c r="B10" s="12">
        <v>59.9</v>
      </c>
      <c r="C10" s="13">
        <v>45176</v>
      </c>
      <c r="D10" s="13">
        <v>45149</v>
      </c>
      <c r="E10" s="13"/>
      <c r="F10" s="13"/>
      <c r="G10" s="1">
        <f t="shared" si="0"/>
        <v>-27</v>
      </c>
      <c r="H10" s="12">
        <f t="shared" si="1"/>
        <v>-1617.3</v>
      </c>
    </row>
    <row r="11" spans="1:8" x14ac:dyDescent="0.25">
      <c r="A11" s="19" t="s">
        <v>82</v>
      </c>
      <c r="B11" s="12">
        <v>900</v>
      </c>
      <c r="C11" s="13">
        <v>45158</v>
      </c>
      <c r="D11" s="13">
        <v>45149</v>
      </c>
      <c r="E11" s="13"/>
      <c r="F11" s="13"/>
      <c r="G11" s="1">
        <f t="shared" si="0"/>
        <v>-9</v>
      </c>
      <c r="H11" s="12">
        <f t="shared" si="1"/>
        <v>-8100</v>
      </c>
    </row>
    <row r="12" spans="1:8" x14ac:dyDescent="0.25">
      <c r="A12" s="19" t="s">
        <v>83</v>
      </c>
      <c r="B12" s="12">
        <v>76.92</v>
      </c>
      <c r="C12" s="13">
        <v>45156</v>
      </c>
      <c r="D12" s="13">
        <v>45149</v>
      </c>
      <c r="E12" s="13"/>
      <c r="F12" s="13"/>
      <c r="G12" s="1">
        <f t="shared" si="0"/>
        <v>-7</v>
      </c>
      <c r="H12" s="12">
        <f t="shared" si="1"/>
        <v>-538.44000000000005</v>
      </c>
    </row>
    <row r="13" spans="1:8" x14ac:dyDescent="0.25">
      <c r="A13" s="19" t="s">
        <v>84</v>
      </c>
      <c r="B13" s="12">
        <v>309.7</v>
      </c>
      <c r="C13" s="13">
        <v>45156</v>
      </c>
      <c r="D13" s="13">
        <v>45149</v>
      </c>
      <c r="E13" s="13"/>
      <c r="F13" s="13"/>
      <c r="G13" s="1">
        <f t="shared" si="0"/>
        <v>-7</v>
      </c>
      <c r="H13" s="12">
        <f t="shared" si="1"/>
        <v>-2167.9</v>
      </c>
    </row>
    <row r="14" spans="1:8" x14ac:dyDescent="0.25">
      <c r="A14" s="19" t="s">
        <v>85</v>
      </c>
      <c r="B14" s="12">
        <v>57.2</v>
      </c>
      <c r="C14" s="13">
        <v>45156</v>
      </c>
      <c r="D14" s="13">
        <v>45149</v>
      </c>
      <c r="E14" s="13"/>
      <c r="F14" s="13"/>
      <c r="G14" s="1">
        <f t="shared" si="0"/>
        <v>-7</v>
      </c>
      <c r="H14" s="12">
        <f t="shared" si="1"/>
        <v>-400.40000000000003</v>
      </c>
    </row>
    <row r="15" spans="1:8" x14ac:dyDescent="0.25">
      <c r="A15" s="19" t="s">
        <v>86</v>
      </c>
      <c r="B15" s="12">
        <v>20.3</v>
      </c>
      <c r="C15" s="13">
        <v>45156</v>
      </c>
      <c r="D15" s="13">
        <v>45149</v>
      </c>
      <c r="E15" s="13"/>
      <c r="F15" s="13"/>
      <c r="G15" s="1">
        <f t="shared" si="0"/>
        <v>-7</v>
      </c>
      <c r="H15" s="12">
        <f t="shared" si="1"/>
        <v>-142.1</v>
      </c>
    </row>
    <row r="16" spans="1:8" x14ac:dyDescent="0.25">
      <c r="A16" s="19" t="s">
        <v>87</v>
      </c>
      <c r="B16" s="12">
        <v>924.08</v>
      </c>
      <c r="C16" s="13">
        <v>45156</v>
      </c>
      <c r="D16" s="13">
        <v>45149</v>
      </c>
      <c r="E16" s="13"/>
      <c r="F16" s="13"/>
      <c r="G16" s="1">
        <f t="shared" si="0"/>
        <v>-7</v>
      </c>
      <c r="H16" s="12">
        <f t="shared" si="1"/>
        <v>-6468.56</v>
      </c>
    </row>
    <row r="17" spans="1:8" x14ac:dyDescent="0.25">
      <c r="A17" s="19" t="s">
        <v>88</v>
      </c>
      <c r="B17" s="12">
        <v>59.9</v>
      </c>
      <c r="C17" s="13">
        <v>45176</v>
      </c>
      <c r="D17" s="13">
        <v>45149</v>
      </c>
      <c r="E17" s="13"/>
      <c r="F17" s="13"/>
      <c r="G17" s="1">
        <f t="shared" si="0"/>
        <v>-27</v>
      </c>
      <c r="H17" s="12">
        <f t="shared" si="1"/>
        <v>-1617.3</v>
      </c>
    </row>
    <row r="18" spans="1:8" x14ac:dyDescent="0.25">
      <c r="A18" s="19" t="s">
        <v>89</v>
      </c>
      <c r="B18" s="12">
        <v>180</v>
      </c>
      <c r="C18" s="13">
        <v>45148</v>
      </c>
      <c r="D18" s="13">
        <v>45163</v>
      </c>
      <c r="E18" s="13"/>
      <c r="F18" s="13"/>
      <c r="G18" s="1">
        <f t="shared" si="0"/>
        <v>15</v>
      </c>
      <c r="H18" s="12">
        <f t="shared" si="1"/>
        <v>2700</v>
      </c>
    </row>
    <row r="19" spans="1:8" x14ac:dyDescent="0.25">
      <c r="A19" s="19" t="s">
        <v>90</v>
      </c>
      <c r="B19" s="12">
        <v>86.07</v>
      </c>
      <c r="C19" s="13">
        <v>45156</v>
      </c>
      <c r="D19" s="13">
        <v>45180</v>
      </c>
      <c r="E19" s="13"/>
      <c r="F19" s="13"/>
      <c r="G19" s="1">
        <f t="shared" si="0"/>
        <v>24</v>
      </c>
      <c r="H19" s="12">
        <f t="shared" si="1"/>
        <v>2065.6799999999998</v>
      </c>
    </row>
    <row r="20" spans="1:8" x14ac:dyDescent="0.25">
      <c r="A20" s="19" t="s">
        <v>91</v>
      </c>
      <c r="B20" s="12">
        <v>138</v>
      </c>
      <c r="C20" s="13">
        <v>45193</v>
      </c>
      <c r="D20" s="13">
        <v>45180</v>
      </c>
      <c r="E20" s="13"/>
      <c r="F20" s="13"/>
      <c r="G20" s="1">
        <f t="shared" si="0"/>
        <v>-13</v>
      </c>
      <c r="H20" s="12">
        <f t="shared" si="1"/>
        <v>-1794</v>
      </c>
    </row>
    <row r="21" spans="1:8" x14ac:dyDescent="0.25">
      <c r="A21" s="19" t="s">
        <v>92</v>
      </c>
      <c r="B21" s="12">
        <v>2414.46</v>
      </c>
      <c r="C21" s="13">
        <v>45224</v>
      </c>
      <c r="D21" s="13">
        <v>45198</v>
      </c>
      <c r="E21" s="13"/>
      <c r="F21" s="13"/>
      <c r="G21" s="1">
        <f t="shared" si="0"/>
        <v>-26</v>
      </c>
      <c r="H21" s="12">
        <f t="shared" si="1"/>
        <v>-62775.96</v>
      </c>
    </row>
    <row r="22" spans="1:8" x14ac:dyDescent="0.25">
      <c r="A22" s="19" t="s">
        <v>92</v>
      </c>
      <c r="B22" s="12">
        <v>85.54</v>
      </c>
      <c r="C22" s="13">
        <v>45224</v>
      </c>
      <c r="D22" s="13">
        <v>45198</v>
      </c>
      <c r="E22" s="13"/>
      <c r="F22" s="13"/>
      <c r="G22" s="1">
        <f t="shared" si="0"/>
        <v>-26</v>
      </c>
      <c r="H22" s="12">
        <f t="shared" si="1"/>
        <v>-2224.04</v>
      </c>
    </row>
    <row r="23" spans="1:8" x14ac:dyDescent="0.25">
      <c r="A23" s="19" t="s">
        <v>93</v>
      </c>
      <c r="B23" s="12">
        <v>335</v>
      </c>
      <c r="C23" s="13">
        <v>45190</v>
      </c>
      <c r="D23" s="13">
        <v>45198</v>
      </c>
      <c r="E23" s="13"/>
      <c r="F23" s="13"/>
      <c r="G23" s="1">
        <f t="shared" si="0"/>
        <v>8</v>
      </c>
      <c r="H23" s="12">
        <f t="shared" si="1"/>
        <v>2680</v>
      </c>
    </row>
    <row r="24" spans="1:8" x14ac:dyDescent="0.25">
      <c r="A24" s="19" t="s">
        <v>94</v>
      </c>
      <c r="B24" s="12">
        <v>335</v>
      </c>
      <c r="C24" s="13">
        <v>45190</v>
      </c>
      <c r="D24" s="13">
        <v>45198</v>
      </c>
      <c r="E24" s="13"/>
      <c r="F24" s="13"/>
      <c r="G24" s="1">
        <f t="shared" si="0"/>
        <v>8</v>
      </c>
      <c r="H24" s="12">
        <f t="shared" si="1"/>
        <v>2680</v>
      </c>
    </row>
    <row r="25" spans="1:8" x14ac:dyDescent="0.25">
      <c r="A25" s="19" t="s">
        <v>95</v>
      </c>
      <c r="B25" s="12">
        <v>1137.95</v>
      </c>
      <c r="C25" s="13">
        <v>45211</v>
      </c>
      <c r="D25" s="13">
        <v>45198</v>
      </c>
      <c r="E25" s="13"/>
      <c r="F25" s="13"/>
      <c r="G25" s="1">
        <f t="shared" si="0"/>
        <v>-13</v>
      </c>
      <c r="H25" s="12">
        <f t="shared" si="1"/>
        <v>-14793.35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2023-10-31T08:43:04Z</dcterms:modified>
</cp:coreProperties>
</file>