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76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25725"/>
</workbook>
</file>

<file path=xl/calcChain.xml><?xml version="1.0" encoding="utf-8"?>
<calcChain xmlns="http://schemas.openxmlformats.org/spreadsheetml/2006/main">
  <c r="G203" i="5"/>
  <c r="H203" s="1"/>
  <c r="G202"/>
  <c r="H202" s="1"/>
  <c r="G201"/>
  <c r="H201" s="1"/>
  <c r="G200"/>
  <c r="H200" s="1"/>
  <c r="G199"/>
  <c r="H199" s="1"/>
  <c r="G198"/>
  <c r="H198" s="1"/>
  <c r="G197"/>
  <c r="H197" s="1"/>
  <c r="G196"/>
  <c r="H196" s="1"/>
  <c r="G195"/>
  <c r="H195" s="1"/>
  <c r="G194"/>
  <c r="H194" s="1"/>
  <c r="G193"/>
  <c r="H193" s="1"/>
  <c r="G192"/>
  <c r="H192" s="1"/>
  <c r="G191"/>
  <c r="H191" s="1"/>
  <c r="G190"/>
  <c r="H190" s="1"/>
  <c r="G189"/>
  <c r="H189" s="1"/>
  <c r="G188"/>
  <c r="H188" s="1"/>
  <c r="G187"/>
  <c r="H187" s="1"/>
  <c r="G186"/>
  <c r="H186" s="1"/>
  <c r="G185"/>
  <c r="H185" s="1"/>
  <c r="G184"/>
  <c r="H184" s="1"/>
  <c r="G183"/>
  <c r="H183" s="1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G169"/>
  <c r="H169" s="1"/>
  <c r="G168"/>
  <c r="H168" s="1"/>
  <c r="G167"/>
  <c r="H167" s="1"/>
  <c r="G166"/>
  <c r="H166" s="1"/>
  <c r="G165"/>
  <c r="H165" s="1"/>
  <c r="G164"/>
  <c r="H164" s="1"/>
  <c r="G163"/>
  <c r="H163" s="1"/>
  <c r="G162"/>
  <c r="H162" s="1"/>
  <c r="G161"/>
  <c r="H161" s="1"/>
  <c r="G160"/>
  <c r="H160" s="1"/>
  <c r="G159"/>
  <c r="H159" s="1"/>
  <c r="G158"/>
  <c r="H158" s="1"/>
  <c r="H157"/>
  <c r="G157"/>
  <c r="G156"/>
  <c r="H156" s="1"/>
  <c r="H155"/>
  <c r="G155"/>
  <c r="G154"/>
  <c r="H154" s="1"/>
  <c r="H153"/>
  <c r="G153"/>
  <c r="G152"/>
  <c r="H152" s="1"/>
  <c r="G151"/>
  <c r="H151" s="1"/>
  <c r="G150"/>
  <c r="H150" s="1"/>
  <c r="H149"/>
  <c r="G149"/>
  <c r="G148"/>
  <c r="H148" s="1"/>
  <c r="H147"/>
  <c r="G147"/>
  <c r="G146"/>
  <c r="H146" s="1"/>
  <c r="H145"/>
  <c r="G145"/>
  <c r="G144"/>
  <c r="H144" s="1"/>
  <c r="G143"/>
  <c r="H143" s="1"/>
  <c r="G142"/>
  <c r="H142" s="1"/>
  <c r="H141"/>
  <c r="G141"/>
  <c r="G140"/>
  <c r="H140" s="1"/>
  <c r="H139"/>
  <c r="G139"/>
  <c r="G138"/>
  <c r="H138" s="1"/>
  <c r="H137"/>
  <c r="G137"/>
  <c r="G136"/>
  <c r="H136" s="1"/>
  <c r="G135"/>
  <c r="H135" s="1"/>
  <c r="G134"/>
  <c r="H134" s="1"/>
  <c r="H133"/>
  <c r="G133"/>
  <c r="G132"/>
  <c r="H132" s="1"/>
  <c r="H131"/>
  <c r="G131"/>
  <c r="G130"/>
  <c r="H130" s="1"/>
  <c r="H129"/>
  <c r="G129"/>
  <c r="G128"/>
  <c r="H128" s="1"/>
  <c r="G127"/>
  <c r="H127" s="1"/>
  <c r="G126"/>
  <c r="H126" s="1"/>
  <c r="H125"/>
  <c r="G125"/>
  <c r="G124"/>
  <c r="H124" s="1"/>
  <c r="H123"/>
  <c r="G123"/>
  <c r="G122"/>
  <c r="H122" s="1"/>
  <c r="H121"/>
  <c r="G121"/>
  <c r="G120"/>
  <c r="H120" s="1"/>
  <c r="G119"/>
  <c r="H119" s="1"/>
  <c r="G118"/>
  <c r="H118" s="1"/>
  <c r="H117"/>
  <c r="G117"/>
  <c r="G116"/>
  <c r="H116" s="1"/>
  <c r="H115"/>
  <c r="G115"/>
  <c r="G114"/>
  <c r="H114" s="1"/>
  <c r="H113"/>
  <c r="G113"/>
  <c r="G112"/>
  <c r="H112" s="1"/>
  <c r="G111"/>
  <c r="H111" s="1"/>
  <c r="G110"/>
  <c r="H110" s="1"/>
  <c r="H109"/>
  <c r="G109"/>
  <c r="G108"/>
  <c r="H108" s="1"/>
  <c r="H107"/>
  <c r="G107"/>
  <c r="G106"/>
  <c r="H106" s="1"/>
  <c r="H105"/>
  <c r="G105"/>
  <c r="G104"/>
  <c r="H104" s="1"/>
  <c r="G103"/>
  <c r="H103" s="1"/>
  <c r="G102"/>
  <c r="H102" s="1"/>
  <c r="H101"/>
  <c r="G101"/>
  <c r="G100"/>
  <c r="H100" s="1"/>
  <c r="H99"/>
  <c r="G99"/>
  <c r="G98"/>
  <c r="H98" s="1"/>
  <c r="H97"/>
  <c r="G97"/>
  <c r="G96"/>
  <c r="H96" s="1"/>
  <c r="G95"/>
  <c r="H95" s="1"/>
  <c r="G94"/>
  <c r="H94" s="1"/>
  <c r="H93"/>
  <c r="G93"/>
  <c r="G92"/>
  <c r="H92" s="1"/>
  <c r="H91"/>
  <c r="G91"/>
  <c r="G90"/>
  <c r="H90" s="1"/>
  <c r="H89"/>
  <c r="G89"/>
  <c r="G88"/>
  <c r="H88" s="1"/>
  <c r="G87"/>
  <c r="H87" s="1"/>
  <c r="G86"/>
  <c r="H86" s="1"/>
  <c r="H85"/>
  <c r="G85"/>
  <c r="G84"/>
  <c r="H84" s="1"/>
  <c r="H83"/>
  <c r="G83"/>
  <c r="G82"/>
  <c r="H82" s="1"/>
  <c r="H81"/>
  <c r="G81"/>
  <c r="G80"/>
  <c r="H80" s="1"/>
  <c r="G79"/>
  <c r="H79" s="1"/>
  <c r="G78"/>
  <c r="H78" s="1"/>
  <c r="H77"/>
  <c r="G77"/>
  <c r="G76"/>
  <c r="H76" s="1"/>
  <c r="H75"/>
  <c r="G75"/>
  <c r="G74"/>
  <c r="H74" s="1"/>
  <c r="H73"/>
  <c r="G73"/>
  <c r="G72"/>
  <c r="H72" s="1"/>
  <c r="G71"/>
  <c r="H71" s="1"/>
  <c r="G70"/>
  <c r="H70" s="1"/>
  <c r="H69"/>
  <c r="G69"/>
  <c r="G68"/>
  <c r="H68" s="1"/>
  <c r="H67"/>
  <c r="G67"/>
  <c r="G66"/>
  <c r="H66" s="1"/>
  <c r="H65"/>
  <c r="G65"/>
  <c r="G64"/>
  <c r="H64" s="1"/>
  <c r="G63"/>
  <c r="H63" s="1"/>
  <c r="G62"/>
  <c r="H62" s="1"/>
  <c r="H61"/>
  <c r="G61"/>
  <c r="G60"/>
  <c r="H60" s="1"/>
  <c r="H59"/>
  <c r="G59"/>
  <c r="G58"/>
  <c r="H58" s="1"/>
  <c r="H57"/>
  <c r="G57"/>
  <c r="G56"/>
  <c r="H56" s="1"/>
  <c r="G55"/>
  <c r="H55" s="1"/>
  <c r="G54"/>
  <c r="H54" s="1"/>
  <c r="H53"/>
  <c r="G53"/>
  <c r="G52"/>
  <c r="H52" s="1"/>
  <c r="H51"/>
  <c r="G51"/>
  <c r="G50"/>
  <c r="H50" s="1"/>
  <c r="H49"/>
  <c r="G49"/>
  <c r="G48"/>
  <c r="H48" s="1"/>
  <c r="G47"/>
  <c r="H47" s="1"/>
  <c r="G46"/>
  <c r="H46" s="1"/>
  <c r="H45"/>
  <c r="G45"/>
  <c r="G44"/>
  <c r="H44" s="1"/>
  <c r="H43"/>
  <c r="G43"/>
  <c r="G42"/>
  <c r="H42" s="1"/>
  <c r="H41"/>
  <c r="G41"/>
  <c r="G40"/>
  <c r="H40" s="1"/>
  <c r="G39"/>
  <c r="H39" s="1"/>
  <c r="G38"/>
  <c r="H38" s="1"/>
  <c r="H37"/>
  <c r="G37"/>
  <c r="G36"/>
  <c r="H36" s="1"/>
  <c r="H35"/>
  <c r="G35"/>
  <c r="G34"/>
  <c r="H34" s="1"/>
  <c r="H33"/>
  <c r="G33"/>
  <c r="G32"/>
  <c r="H32" s="1"/>
  <c r="H31"/>
  <c r="G31"/>
  <c r="G30"/>
  <c r="H30" s="1"/>
  <c r="H29"/>
  <c r="G29"/>
  <c r="G28"/>
  <c r="H28" s="1"/>
  <c r="H27"/>
  <c r="G27"/>
  <c r="G26"/>
  <c r="H26"/>
  <c r="G25"/>
  <c r="H25" s="1"/>
  <c r="G24"/>
  <c r="H24"/>
  <c r="G23"/>
  <c r="H23" s="1"/>
  <c r="G22"/>
  <c r="H22"/>
  <c r="G21"/>
  <c r="H21" s="1"/>
  <c r="G20"/>
  <c r="H20"/>
  <c r="G19"/>
  <c r="H19" s="1"/>
  <c r="G18"/>
  <c r="H18"/>
  <c r="G17"/>
  <c r="H17" s="1"/>
  <c r="G16"/>
  <c r="H16"/>
  <c r="G15"/>
  <c r="H15" s="1"/>
  <c r="G14"/>
  <c r="H14"/>
  <c r="G13"/>
  <c r="H13" s="1"/>
  <c r="G12"/>
  <c r="H12"/>
  <c r="G11"/>
  <c r="H11" s="1"/>
  <c r="G10"/>
  <c r="H10"/>
  <c r="G9"/>
  <c r="H9" s="1"/>
  <c r="G8"/>
  <c r="H8"/>
  <c r="G7"/>
  <c r="H7" s="1"/>
  <c r="G6"/>
  <c r="H6"/>
  <c r="G5"/>
  <c r="H5" s="1"/>
  <c r="G4"/>
  <c r="H4"/>
  <c r="B1"/>
  <c r="C1"/>
  <c r="G203" i="4"/>
  <c r="H203" s="1"/>
  <c r="G202"/>
  <c r="H202" s="1"/>
  <c r="G201"/>
  <c r="H201" s="1"/>
  <c r="G200"/>
  <c r="H200" s="1"/>
  <c r="G199"/>
  <c r="H199" s="1"/>
  <c r="G198"/>
  <c r="H198" s="1"/>
  <c r="G197"/>
  <c r="H197" s="1"/>
  <c r="G196"/>
  <c r="H196" s="1"/>
  <c r="G195"/>
  <c r="H195" s="1"/>
  <c r="G194"/>
  <c r="H194" s="1"/>
  <c r="G193"/>
  <c r="H193" s="1"/>
  <c r="G192"/>
  <c r="H192" s="1"/>
  <c r="G191"/>
  <c r="H191" s="1"/>
  <c r="G190"/>
  <c r="H190" s="1"/>
  <c r="G189"/>
  <c r="H189" s="1"/>
  <c r="G188"/>
  <c r="H188" s="1"/>
  <c r="G187"/>
  <c r="H187" s="1"/>
  <c r="G186"/>
  <c r="H186" s="1"/>
  <c r="G185"/>
  <c r="H185" s="1"/>
  <c r="G184"/>
  <c r="H184" s="1"/>
  <c r="G183"/>
  <c r="H183" s="1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 s="1"/>
  <c r="G174"/>
  <c r="H174" s="1"/>
  <c r="G173"/>
  <c r="H173" s="1"/>
  <c r="G172"/>
  <c r="H172" s="1"/>
  <c r="G171"/>
  <c r="H171" s="1"/>
  <c r="G170"/>
  <c r="H170" s="1"/>
  <c r="G169"/>
  <c r="H169" s="1"/>
  <c r="G168"/>
  <c r="H168" s="1"/>
  <c r="G167"/>
  <c r="H167"/>
  <c r="G166"/>
  <c r="H166" s="1"/>
  <c r="G165"/>
  <c r="H165" s="1"/>
  <c r="G164"/>
  <c r="H164" s="1"/>
  <c r="G163"/>
  <c r="H163" s="1"/>
  <c r="G162"/>
  <c r="H162" s="1"/>
  <c r="G161"/>
  <c r="H161" s="1"/>
  <c r="G160"/>
  <c r="H160" s="1"/>
  <c r="G159"/>
  <c r="H159"/>
  <c r="G158"/>
  <c r="H158" s="1"/>
  <c r="G157"/>
  <c r="H157" s="1"/>
  <c r="G156"/>
  <c r="H156" s="1"/>
  <c r="G155"/>
  <c r="H155" s="1"/>
  <c r="G154"/>
  <c r="H154" s="1"/>
  <c r="G153"/>
  <c r="H153" s="1"/>
  <c r="G152"/>
  <c r="H152" s="1"/>
  <c r="G151"/>
  <c r="H151"/>
  <c r="G150"/>
  <c r="H150" s="1"/>
  <c r="G149"/>
  <c r="H149" s="1"/>
  <c r="G148"/>
  <c r="H148" s="1"/>
  <c r="G147"/>
  <c r="H147" s="1"/>
  <c r="G146"/>
  <c r="H146" s="1"/>
  <c r="G145"/>
  <c r="H145" s="1"/>
  <c r="G144"/>
  <c r="H144" s="1"/>
  <c r="G143"/>
  <c r="H143"/>
  <c r="G142"/>
  <c r="H142" s="1"/>
  <c r="G141"/>
  <c r="H141" s="1"/>
  <c r="G140"/>
  <c r="H140" s="1"/>
  <c r="G139"/>
  <c r="H139" s="1"/>
  <c r="G138"/>
  <c r="H138" s="1"/>
  <c r="G137"/>
  <c r="H137" s="1"/>
  <c r="G136"/>
  <c r="H136" s="1"/>
  <c r="G135"/>
  <c r="H135"/>
  <c r="G134"/>
  <c r="H134" s="1"/>
  <c r="G133"/>
  <c r="H133" s="1"/>
  <c r="G132"/>
  <c r="H132" s="1"/>
  <c r="G131"/>
  <c r="H131" s="1"/>
  <c r="G130"/>
  <c r="H130" s="1"/>
  <c r="G129"/>
  <c r="H129" s="1"/>
  <c r="G128"/>
  <c r="H128" s="1"/>
  <c r="G127"/>
  <c r="H127"/>
  <c r="G126"/>
  <c r="H126" s="1"/>
  <c r="G125"/>
  <c r="H125" s="1"/>
  <c r="G124"/>
  <c r="H124" s="1"/>
  <c r="G123"/>
  <c r="H123" s="1"/>
  <c r="G122"/>
  <c r="H122" s="1"/>
  <c r="G121"/>
  <c r="H121" s="1"/>
  <c r="G120"/>
  <c r="H120" s="1"/>
  <c r="G119"/>
  <c r="H119"/>
  <c r="G118"/>
  <c r="H118" s="1"/>
  <c r="G117"/>
  <c r="H117" s="1"/>
  <c r="G116"/>
  <c r="H116" s="1"/>
  <c r="G115"/>
  <c r="H115" s="1"/>
  <c r="G114"/>
  <c r="H114" s="1"/>
  <c r="G113"/>
  <c r="H113" s="1"/>
  <c r="G112"/>
  <c r="H112" s="1"/>
  <c r="G111"/>
  <c r="H11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H32"/>
  <c r="G32"/>
  <c r="G31"/>
  <c r="H31" s="1"/>
  <c r="H30"/>
  <c r="G30"/>
  <c r="G29"/>
  <c r="H29" s="1"/>
  <c r="H28"/>
  <c r="G28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H8" s="1"/>
  <c r="G7"/>
  <c r="H7" s="1"/>
  <c r="G6"/>
  <c r="H6" s="1"/>
  <c r="G5"/>
  <c r="H5" s="1"/>
  <c r="G4"/>
  <c r="H4" s="1"/>
  <c r="B1"/>
  <c r="C1"/>
  <c r="G203" i="3"/>
  <c r="H203"/>
  <c r="G202"/>
  <c r="H202" s="1"/>
  <c r="G201"/>
  <c r="H201"/>
  <c r="G200"/>
  <c r="H200" s="1"/>
  <c r="G199"/>
  <c r="H199"/>
  <c r="G198"/>
  <c r="H198" s="1"/>
  <c r="G197"/>
  <c r="H197"/>
  <c r="G196"/>
  <c r="H196" s="1"/>
  <c r="G195"/>
  <c r="H195"/>
  <c r="G194"/>
  <c r="H194" s="1"/>
  <c r="G193"/>
  <c r="H193"/>
  <c r="G192"/>
  <c r="H192" s="1"/>
  <c r="G191"/>
  <c r="H191"/>
  <c r="G190"/>
  <c r="H190" s="1"/>
  <c r="G189"/>
  <c r="H189"/>
  <c r="G188"/>
  <c r="H188" s="1"/>
  <c r="G187"/>
  <c r="H187"/>
  <c r="G186"/>
  <c r="H186" s="1"/>
  <c r="G185"/>
  <c r="H185" s="1"/>
  <c r="G184"/>
  <c r="H184" s="1"/>
  <c r="G183"/>
  <c r="H183"/>
  <c r="G182"/>
  <c r="H182" s="1"/>
  <c r="G181"/>
  <c r="H181" s="1"/>
  <c r="G180"/>
  <c r="H180" s="1"/>
  <c r="G179"/>
  <c r="H179" s="1"/>
  <c r="G178"/>
  <c r="H178" s="1"/>
  <c r="G177"/>
  <c r="H177" s="1"/>
  <c r="G176"/>
  <c r="H176" s="1"/>
  <c r="G175"/>
  <c r="H175"/>
  <c r="G174"/>
  <c r="H174" s="1"/>
  <c r="G173"/>
  <c r="H173" s="1"/>
  <c r="G172"/>
  <c r="H172" s="1"/>
  <c r="G171"/>
  <c r="H171" s="1"/>
  <c r="G170"/>
  <c r="H170" s="1"/>
  <c r="G169"/>
  <c r="H169" s="1"/>
  <c r="G168"/>
  <c r="H168" s="1"/>
  <c r="G167"/>
  <c r="H167"/>
  <c r="G166"/>
  <c r="H166" s="1"/>
  <c r="G165"/>
  <c r="H165" s="1"/>
  <c r="G164"/>
  <c r="H164" s="1"/>
  <c r="G163"/>
  <c r="H163" s="1"/>
  <c r="G162"/>
  <c r="H162" s="1"/>
  <c r="G161"/>
  <c r="H161" s="1"/>
  <c r="G160"/>
  <c r="H160" s="1"/>
  <c r="G159"/>
  <c r="H159"/>
  <c r="G158"/>
  <c r="H158" s="1"/>
  <c r="G157"/>
  <c r="H157" s="1"/>
  <c r="G156"/>
  <c r="H156" s="1"/>
  <c r="G155"/>
  <c r="H155" s="1"/>
  <c r="G154"/>
  <c r="H154" s="1"/>
  <c r="G153"/>
  <c r="H153" s="1"/>
  <c r="G152"/>
  <c r="H152" s="1"/>
  <c r="G151"/>
  <c r="H151"/>
  <c r="G150"/>
  <c r="H150" s="1"/>
  <c r="G149"/>
  <c r="H149" s="1"/>
  <c r="G148"/>
  <c r="H148" s="1"/>
  <c r="G147"/>
  <c r="H147" s="1"/>
  <c r="G146"/>
  <c r="H146" s="1"/>
  <c r="G145"/>
  <c r="H145" s="1"/>
  <c r="G144"/>
  <c r="H144" s="1"/>
  <c r="G143"/>
  <c r="H143"/>
  <c r="G142"/>
  <c r="H142" s="1"/>
  <c r="G141"/>
  <c r="H141" s="1"/>
  <c r="G140"/>
  <c r="H140" s="1"/>
  <c r="G139"/>
  <c r="H139" s="1"/>
  <c r="G138"/>
  <c r="H138" s="1"/>
  <c r="G137"/>
  <c r="H137" s="1"/>
  <c r="G136"/>
  <c r="H136" s="1"/>
  <c r="G135"/>
  <c r="H135"/>
  <c r="G134"/>
  <c r="H134" s="1"/>
  <c r="G133"/>
  <c r="H133" s="1"/>
  <c r="G132"/>
  <c r="H132" s="1"/>
  <c r="G131"/>
  <c r="H131" s="1"/>
  <c r="G130"/>
  <c r="H130" s="1"/>
  <c r="G129"/>
  <c r="H129" s="1"/>
  <c r="G128"/>
  <c r="H128" s="1"/>
  <c r="G127"/>
  <c r="H127"/>
  <c r="G126"/>
  <c r="H126" s="1"/>
  <c r="G125"/>
  <c r="H125" s="1"/>
  <c r="G124"/>
  <c r="H124" s="1"/>
  <c r="G123"/>
  <c r="H123" s="1"/>
  <c r="G122"/>
  <c r="H122" s="1"/>
  <c r="G121"/>
  <c r="H121" s="1"/>
  <c r="G120"/>
  <c r="H120" s="1"/>
  <c r="G119"/>
  <c r="H119"/>
  <c r="G118"/>
  <c r="H118" s="1"/>
  <c r="G117"/>
  <c r="H117" s="1"/>
  <c r="G116"/>
  <c r="H116" s="1"/>
  <c r="G115"/>
  <c r="H115" s="1"/>
  <c r="G114"/>
  <c r="H114" s="1"/>
  <c r="G113"/>
  <c r="H113" s="1"/>
  <c r="G112"/>
  <c r="H112" s="1"/>
  <c r="G111"/>
  <c r="H111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/>
  <c r="G70"/>
  <c r="H70" s="1"/>
  <c r="G69"/>
  <c r="H69"/>
  <c r="G68"/>
  <c r="H68" s="1"/>
  <c r="G67"/>
  <c r="H67"/>
  <c r="G66"/>
  <c r="H66" s="1"/>
  <c r="G65"/>
  <c r="H65"/>
  <c r="G64"/>
  <c r="H64" s="1"/>
  <c r="G63"/>
  <c r="H63"/>
  <c r="G62"/>
  <c r="H62" s="1"/>
  <c r="G61"/>
  <c r="H61"/>
  <c r="G60"/>
  <c r="H60" s="1"/>
  <c r="G59"/>
  <c r="H59"/>
  <c r="G58"/>
  <c r="H58" s="1"/>
  <c r="G57"/>
  <c r="H57"/>
  <c r="G56"/>
  <c r="H56" s="1"/>
  <c r="G55"/>
  <c r="H55"/>
  <c r="G54"/>
  <c r="H54" s="1"/>
  <c r="G53"/>
  <c r="H53"/>
  <c r="G52"/>
  <c r="H52" s="1"/>
  <c r="G51"/>
  <c r="H51"/>
  <c r="G50"/>
  <c r="H50" s="1"/>
  <c r="G49"/>
  <c r="H49"/>
  <c r="G48"/>
  <c r="H48" s="1"/>
  <c r="G47"/>
  <c r="H47"/>
  <c r="G46"/>
  <c r="H46" s="1"/>
  <c r="G45"/>
  <c r="H45"/>
  <c r="G44"/>
  <c r="H44" s="1"/>
  <c r="G43"/>
  <c r="H43"/>
  <c r="G42"/>
  <c r="H42" s="1"/>
  <c r="G41"/>
  <c r="H41"/>
  <c r="G40"/>
  <c r="H40" s="1"/>
  <c r="G39"/>
  <c r="H39"/>
  <c r="G4"/>
  <c r="H4" s="1"/>
  <c r="G5"/>
  <c r="H5"/>
  <c r="G6"/>
  <c r="H6" s="1"/>
  <c r="G7"/>
  <c r="H7"/>
  <c r="G8"/>
  <c r="H8" s="1"/>
  <c r="G9"/>
  <c r="H9"/>
  <c r="G10"/>
  <c r="H10" s="1"/>
  <c r="G11"/>
  <c r="H11"/>
  <c r="G12"/>
  <c r="H12" s="1"/>
  <c r="G13"/>
  <c r="H13"/>
  <c r="G14"/>
  <c r="H14" s="1"/>
  <c r="G15"/>
  <c r="H15"/>
  <c r="G16"/>
  <c r="H16" s="1"/>
  <c r="G17"/>
  <c r="H17"/>
  <c r="G18"/>
  <c r="H18" s="1"/>
  <c r="G19"/>
  <c r="H19"/>
  <c r="G20"/>
  <c r="H20" s="1"/>
  <c r="G21"/>
  <c r="H21"/>
  <c r="G22"/>
  <c r="H22" s="1"/>
  <c r="G23"/>
  <c r="H23"/>
  <c r="G24"/>
  <c r="H24" s="1"/>
  <c r="G25"/>
  <c r="H25"/>
  <c r="G26"/>
  <c r="H26" s="1"/>
  <c r="G27"/>
  <c r="H27"/>
  <c r="G28"/>
  <c r="H28" s="1"/>
  <c r="G29"/>
  <c r="H29"/>
  <c r="G30"/>
  <c r="H30" s="1"/>
  <c r="G31"/>
  <c r="H31"/>
  <c r="G32"/>
  <c r="H32" s="1"/>
  <c r="G33"/>
  <c r="H33"/>
  <c r="G34"/>
  <c r="H34" s="1"/>
  <c r="G35"/>
  <c r="H35"/>
  <c r="G36"/>
  <c r="H36" s="1"/>
  <c r="G37"/>
  <c r="H37"/>
  <c r="G38"/>
  <c r="H38" s="1"/>
  <c r="B1"/>
  <c r="C1"/>
  <c r="G203" i="2"/>
  <c r="G202"/>
  <c r="H202" s="1"/>
  <c r="G201"/>
  <c r="H201" s="1"/>
  <c r="G200"/>
  <c r="H200"/>
  <c r="G199"/>
  <c r="H199" s="1"/>
  <c r="G198"/>
  <c r="G197"/>
  <c r="G196"/>
  <c r="H196"/>
  <c r="G195"/>
  <c r="H195" s="1"/>
  <c r="G194"/>
  <c r="G193"/>
  <c r="G192"/>
  <c r="H192" s="1"/>
  <c r="G191"/>
  <c r="G190"/>
  <c r="G189"/>
  <c r="H189" s="1"/>
  <c r="G188"/>
  <c r="H188" s="1"/>
  <c r="G187"/>
  <c r="G186"/>
  <c r="H186" s="1"/>
  <c r="G185"/>
  <c r="H185" s="1"/>
  <c r="G184"/>
  <c r="H184"/>
  <c r="G183"/>
  <c r="H183" s="1"/>
  <c r="G182"/>
  <c r="G181"/>
  <c r="G180"/>
  <c r="H180"/>
  <c r="G179"/>
  <c r="H179" s="1"/>
  <c r="G178"/>
  <c r="G177"/>
  <c r="G176"/>
  <c r="H176" s="1"/>
  <c r="G175"/>
  <c r="G174"/>
  <c r="G173"/>
  <c r="H173" s="1"/>
  <c r="G172"/>
  <c r="H172" s="1"/>
  <c r="G171"/>
  <c r="G170"/>
  <c r="H170" s="1"/>
  <c r="G169"/>
  <c r="H169" s="1"/>
  <c r="G168"/>
  <c r="H168" s="1"/>
  <c r="G167"/>
  <c r="H167" s="1"/>
  <c r="G166"/>
  <c r="G165"/>
  <c r="G164"/>
  <c r="H164"/>
  <c r="G163"/>
  <c r="H163" s="1"/>
  <c r="G162"/>
  <c r="G161"/>
  <c r="G160"/>
  <c r="H160" s="1"/>
  <c r="G159"/>
  <c r="G158"/>
  <c r="G157"/>
  <c r="H157" s="1"/>
  <c r="G156"/>
  <c r="H156" s="1"/>
  <c r="G155"/>
  <c r="G154"/>
  <c r="H154" s="1"/>
  <c r="G153"/>
  <c r="H153" s="1"/>
  <c r="G152"/>
  <c r="H152" s="1"/>
  <c r="G151"/>
  <c r="H151" s="1"/>
  <c r="G150"/>
  <c r="G149"/>
  <c r="G148"/>
  <c r="H148"/>
  <c r="G147"/>
  <c r="H147" s="1"/>
  <c r="G146"/>
  <c r="G145"/>
  <c r="G144"/>
  <c r="H144" s="1"/>
  <c r="G143"/>
  <c r="G142"/>
  <c r="G141"/>
  <c r="H141" s="1"/>
  <c r="G140"/>
  <c r="H140" s="1"/>
  <c r="G139"/>
  <c r="G138"/>
  <c r="H138" s="1"/>
  <c r="G137"/>
  <c r="H137" s="1"/>
  <c r="G136"/>
  <c r="H136" s="1"/>
  <c r="G135"/>
  <c r="H135" s="1"/>
  <c r="G134"/>
  <c r="G133"/>
  <c r="G132"/>
  <c r="H132"/>
  <c r="G131"/>
  <c r="H131" s="1"/>
  <c r="G130"/>
  <c r="G129"/>
  <c r="G128"/>
  <c r="H128" s="1"/>
  <c r="G127"/>
  <c r="G126"/>
  <c r="G125"/>
  <c r="H125" s="1"/>
  <c r="G124"/>
  <c r="H124" s="1"/>
  <c r="G123"/>
  <c r="G122"/>
  <c r="H122" s="1"/>
  <c r="G121"/>
  <c r="H121" s="1"/>
  <c r="G120"/>
  <c r="H120"/>
  <c r="G119"/>
  <c r="H119" s="1"/>
  <c r="G118"/>
  <c r="G117"/>
  <c r="G116"/>
  <c r="H116"/>
  <c r="G115"/>
  <c r="H115" s="1"/>
  <c r="G114"/>
  <c r="G113"/>
  <c r="G112"/>
  <c r="H112" s="1"/>
  <c r="G111"/>
  <c r="G110"/>
  <c r="G109"/>
  <c r="H109" s="1"/>
  <c r="G108"/>
  <c r="H108" s="1"/>
  <c r="G107"/>
  <c r="G106"/>
  <c r="H106" s="1"/>
  <c r="G105"/>
  <c r="H105" s="1"/>
  <c r="G104"/>
  <c r="H104" s="1"/>
  <c r="G103"/>
  <c r="H103" s="1"/>
  <c r="G102"/>
  <c r="G101"/>
  <c r="G100"/>
  <c r="H100"/>
  <c r="G99"/>
  <c r="H99" s="1"/>
  <c r="G98"/>
  <c r="G97"/>
  <c r="G96"/>
  <c r="H96" s="1"/>
  <c r="G95"/>
  <c r="G94"/>
  <c r="G93"/>
  <c r="H93" s="1"/>
  <c r="G92"/>
  <c r="H92" s="1"/>
  <c r="G91"/>
  <c r="G90"/>
  <c r="H90" s="1"/>
  <c r="G89"/>
  <c r="H89" s="1"/>
  <c r="G88"/>
  <c r="H88" s="1"/>
  <c r="G87"/>
  <c r="H87" s="1"/>
  <c r="G86"/>
  <c r="G85"/>
  <c r="G84"/>
  <c r="H84"/>
  <c r="G83"/>
  <c r="H83" s="1"/>
  <c r="G82"/>
  <c r="G81"/>
  <c r="G80"/>
  <c r="H80" s="1"/>
  <c r="G79"/>
  <c r="G78"/>
  <c r="G77"/>
  <c r="H77" s="1"/>
  <c r="G76"/>
  <c r="H76" s="1"/>
  <c r="G75"/>
  <c r="G74"/>
  <c r="H74" s="1"/>
  <c r="G73"/>
  <c r="H73" s="1"/>
  <c r="G72"/>
  <c r="H72" s="1"/>
  <c r="G71"/>
  <c r="H71" s="1"/>
  <c r="G70"/>
  <c r="G69"/>
  <c r="G68"/>
  <c r="H68"/>
  <c r="G67"/>
  <c r="H67" s="1"/>
  <c r="G66"/>
  <c r="G65"/>
  <c r="G64"/>
  <c r="H64" s="1"/>
  <c r="G63"/>
  <c r="G62"/>
  <c r="G61"/>
  <c r="H61" s="1"/>
  <c r="G60"/>
  <c r="H60" s="1"/>
  <c r="G59"/>
  <c r="G58"/>
  <c r="H58" s="1"/>
  <c r="G57"/>
  <c r="H57" s="1"/>
  <c r="G56"/>
  <c r="H56" s="1"/>
  <c r="G55"/>
  <c r="H55" s="1"/>
  <c r="G54"/>
  <c r="G53"/>
  <c r="G52"/>
  <c r="H52"/>
  <c r="G51"/>
  <c r="H51" s="1"/>
  <c r="G50"/>
  <c r="G49"/>
  <c r="G48"/>
  <c r="H48" s="1"/>
  <c r="G47"/>
  <c r="G46"/>
  <c r="G45"/>
  <c r="H45" s="1"/>
  <c r="G44"/>
  <c r="H44" s="1"/>
  <c r="G43"/>
  <c r="G42"/>
  <c r="H42" s="1"/>
  <c r="G41"/>
  <c r="H41" s="1"/>
  <c r="G40"/>
  <c r="H40" s="1"/>
  <c r="G39"/>
  <c r="H39" s="1"/>
  <c r="G38"/>
  <c r="G37"/>
  <c r="G36"/>
  <c r="H36"/>
  <c r="G35"/>
  <c r="H35" s="1"/>
  <c r="G34"/>
  <c r="G33"/>
  <c r="G32"/>
  <c r="H32" s="1"/>
  <c r="G31"/>
  <c r="G30"/>
  <c r="G29"/>
  <c r="H29" s="1"/>
  <c r="G28"/>
  <c r="H28" s="1"/>
  <c r="G27"/>
  <c r="G26"/>
  <c r="H26" s="1"/>
  <c r="G25"/>
  <c r="H25" s="1"/>
  <c r="G24"/>
  <c r="H24" s="1"/>
  <c r="G23"/>
  <c r="H23" s="1"/>
  <c r="G22"/>
  <c r="G21"/>
  <c r="G20"/>
  <c r="H20"/>
  <c r="G19"/>
  <c r="H19" s="1"/>
  <c r="G18"/>
  <c r="G17"/>
  <c r="G16"/>
  <c r="H16" s="1"/>
  <c r="G15"/>
  <c r="G14"/>
  <c r="G13"/>
  <c r="H13" s="1"/>
  <c r="G12"/>
  <c r="H12" s="1"/>
  <c r="G11"/>
  <c r="G10"/>
  <c r="H10" s="1"/>
  <c r="G9"/>
  <c r="H9" s="1"/>
  <c r="G8"/>
  <c r="H8" s="1"/>
  <c r="G7"/>
  <c r="H7" s="1"/>
  <c r="G6"/>
  <c r="G5"/>
  <c r="H5" s="1"/>
  <c r="G4"/>
  <c r="H4" s="1"/>
  <c r="B17" i="1"/>
  <c r="C1" i="2"/>
  <c r="B16" i="1"/>
  <c r="B18"/>
  <c r="B19"/>
  <c r="H203" i="2"/>
  <c r="H198"/>
  <c r="H197"/>
  <c r="H194"/>
  <c r="H193"/>
  <c r="H191"/>
  <c r="H190"/>
  <c r="H187"/>
  <c r="H182"/>
  <c r="H181"/>
  <c r="H178"/>
  <c r="H177"/>
  <c r="H175"/>
  <c r="H174"/>
  <c r="H171"/>
  <c r="H166"/>
  <c r="H165"/>
  <c r="H162"/>
  <c r="H161"/>
  <c r="H159"/>
  <c r="H158"/>
  <c r="H155"/>
  <c r="H150"/>
  <c r="H149"/>
  <c r="H146"/>
  <c r="H145"/>
  <c r="H143"/>
  <c r="H142"/>
  <c r="H139"/>
  <c r="H134"/>
  <c r="H133"/>
  <c r="H130"/>
  <c r="H129"/>
  <c r="H127"/>
  <c r="H126"/>
  <c r="H123"/>
  <c r="H118"/>
  <c r="H117"/>
  <c r="H114"/>
  <c r="H113"/>
  <c r="H111"/>
  <c r="H110"/>
  <c r="H107"/>
  <c r="H102"/>
  <c r="H101"/>
  <c r="H98"/>
  <c r="H97"/>
  <c r="H95"/>
  <c r="H94"/>
  <c r="H91"/>
  <c r="H86"/>
  <c r="H85"/>
  <c r="H82"/>
  <c r="H81"/>
  <c r="H79"/>
  <c r="H78"/>
  <c r="H75"/>
  <c r="H70"/>
  <c r="H69"/>
  <c r="H66"/>
  <c r="H65"/>
  <c r="H63"/>
  <c r="H62"/>
  <c r="H59"/>
  <c r="H54"/>
  <c r="H53"/>
  <c r="H50"/>
  <c r="H49"/>
  <c r="H47"/>
  <c r="H46"/>
  <c r="H43"/>
  <c r="H38"/>
  <c r="H37"/>
  <c r="H34"/>
  <c r="H33"/>
  <c r="H31"/>
  <c r="H30"/>
  <c r="H27"/>
  <c r="H22"/>
  <c r="H21"/>
  <c r="H18"/>
  <c r="H17"/>
  <c r="H15"/>
  <c r="H14"/>
  <c r="H11"/>
  <c r="H6"/>
  <c r="C18" i="1"/>
  <c r="B1" i="2"/>
  <c r="C16" i="1"/>
  <c r="C19"/>
  <c r="A10" l="1"/>
  <c r="C17"/>
  <c r="C10" s="1"/>
  <c r="H1" i="5"/>
  <c r="H1" i="2"/>
  <c r="H1" i="3"/>
  <c r="G1" s="1"/>
  <c r="E17" i="1" s="1"/>
  <c r="H1" i="4"/>
  <c r="G1" s="1"/>
  <c r="E18" i="1" s="1"/>
  <c r="G1" i="5"/>
  <c r="E19" i="1" s="1"/>
  <c r="E10" l="1"/>
  <c r="G1" i="2"/>
  <c r="E16" i="1" s="1"/>
</calcChain>
</file>

<file path=xl/sharedStrings.xml><?xml version="1.0" encoding="utf-8"?>
<sst xmlns="http://schemas.openxmlformats.org/spreadsheetml/2006/main" count="181" uniqueCount="153">
  <si>
    <t>Numero Fatture</t>
  </si>
  <si>
    <t>INDICATORE SU BASE ANNUALE</t>
  </si>
  <si>
    <t>INDICATORE SU BASE TRIMESTRALE</t>
  </si>
  <si>
    <t xml:space="preserve">FATTURE 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</si>
  <si>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</si>
  <si>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</si>
  <si>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</si>
  <si>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</si>
  <si>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</si>
  <si>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</si>
  <si>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</si>
  <si>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</si>
  <si>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FATTURE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</si>
  <si>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</si>
  <si>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</si>
  <si>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</si>
  <si>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</si>
  <si>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</si>
  <si>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</si>
  <si>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</si>
  <si>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ISTITUTO COMPRENSIVO GIOVANNI PAOLO II</t>
  </si>
  <si>
    <t>00126 ROMA (RM) VIALE A. RUSPOLI, 80 C.F. 97197210582 C.M. RMIC841006</t>
  </si>
  <si>
    <t>02 del 04/01/2016</t>
  </si>
  <si>
    <t>V5/0038482 del 31/12/2015</t>
  </si>
  <si>
    <t>V5/0038483 del 31/12/2015</t>
  </si>
  <si>
    <t>000000000094 del 14/01/2016</t>
  </si>
  <si>
    <t>03 del 24/12/2015</t>
  </si>
  <si>
    <t>16/2016 del 14/01/2016</t>
  </si>
  <si>
    <t>25/2016 del 15/01/2016</t>
  </si>
  <si>
    <t>488/PA del 30/12/2015</t>
  </si>
  <si>
    <t>496/PA del 31/12/2015</t>
  </si>
  <si>
    <t>V5/0002520 del 31/01/2016</t>
  </si>
  <si>
    <t>V5/0002519 del 31/01/2016</t>
  </si>
  <si>
    <t>160411628 del 02/02/2016</t>
  </si>
  <si>
    <t>30 del 29/01/2016</t>
  </si>
  <si>
    <t>68/PA del 31/01/2016</t>
  </si>
  <si>
    <t>63 del 29/01/2016</t>
  </si>
  <si>
    <t>64 del 29/01/2016</t>
  </si>
  <si>
    <t>7816000018 del 25/01/2016</t>
  </si>
  <si>
    <t>956 del 08/03/2016</t>
  </si>
  <si>
    <t>7/PA del 29/02/2016</t>
  </si>
  <si>
    <t>17/PA del 23/02/2016</t>
  </si>
  <si>
    <t>V5/0006127 del 29/02/2016</t>
  </si>
  <si>
    <t>V5/0006126 del 29/02/2016</t>
  </si>
  <si>
    <t>6/A del 19/01/2016</t>
  </si>
  <si>
    <t>00004 del 17/02/2016</t>
  </si>
  <si>
    <t>00015 del 04/03/2016</t>
  </si>
  <si>
    <t>1789 del 11/03/2016</t>
  </si>
  <si>
    <t>4 del 06/02/2016</t>
  </si>
  <si>
    <t>174/PA del 21/03/2016</t>
  </si>
  <si>
    <t>8716074627 del 25/03/2016</t>
  </si>
  <si>
    <t>FATTPA 1_16 del 07/04/2016</t>
  </si>
  <si>
    <t>805001432 del 08/04/2016</t>
  </si>
  <si>
    <t>11/SCE del 13/04/2016</t>
  </si>
  <si>
    <t>2016/0535 del 21/03/2016</t>
  </si>
  <si>
    <t>14 del 23/03/2016</t>
  </si>
  <si>
    <t>160851047 del 02/04/2016</t>
  </si>
  <si>
    <t>V5/0009941 del 31/03/2016</t>
  </si>
  <si>
    <t>V5/0009940 del 31/03/2016</t>
  </si>
  <si>
    <t>V5/0009674 del 31/03/2016</t>
  </si>
  <si>
    <t>146 del 14/03/2016</t>
  </si>
  <si>
    <t>90 del 29/02/2016</t>
  </si>
  <si>
    <t>147 del 14/03/2016</t>
  </si>
  <si>
    <t>289 del 19/04/2016</t>
  </si>
  <si>
    <t>288 del 19/04/2016</t>
  </si>
  <si>
    <t>25/FE del 21/04/2016</t>
  </si>
  <si>
    <t>308/2016/T del 18/04/2016</t>
  </si>
  <si>
    <t>20164E13303 del 16/04/2016</t>
  </si>
  <si>
    <t>224/2016/F del 05/05/2016</t>
  </si>
  <si>
    <t>298 del 30/04/2016</t>
  </si>
  <si>
    <t>299 del 30/04/2016</t>
  </si>
  <si>
    <t>363 del 30/04/2016</t>
  </si>
  <si>
    <t>364 del 30/04/2016</t>
  </si>
  <si>
    <t>419 del 16/05/2016</t>
  </si>
  <si>
    <t>366 del 30/04/2016</t>
  </si>
  <si>
    <t>684/2016 del 05/05/2016</t>
  </si>
  <si>
    <t>FATTPA 26_16 del 05/05/2016</t>
  </si>
  <si>
    <t>FATTPA 28_16 del 05/05/2016</t>
  </si>
  <si>
    <t>124/PA del 09/05/2016</t>
  </si>
  <si>
    <t>637/2016 del 29/04/2016</t>
  </si>
  <si>
    <t>15/2016/S del 11/05/2016</t>
  </si>
  <si>
    <t>V5/0013390 del 30/04/2016</t>
  </si>
  <si>
    <t>V5/0013389 del 30/04/2016</t>
  </si>
  <si>
    <t>8716125158 del 16/05/2016</t>
  </si>
  <si>
    <t>430 del 18/05/2016</t>
  </si>
  <si>
    <t>46/E del 16/05/2016</t>
  </si>
  <si>
    <t>365 del 30/04/2016</t>
  </si>
  <si>
    <t>60/A del 18/05/2016</t>
  </si>
  <si>
    <t>420 del 16/05/2016</t>
  </si>
  <si>
    <t>61/A del 18/05/2016</t>
  </si>
  <si>
    <t>20164E18275 del 18/05/2016</t>
  </si>
  <si>
    <t>421 del 16/05/2016</t>
  </si>
  <si>
    <t>418 del 16/05/2016</t>
  </si>
  <si>
    <t>422 del 16/05/2016</t>
  </si>
  <si>
    <t>186/PA del 27/06/2016</t>
  </si>
  <si>
    <t>500 del 27/05/2016</t>
  </si>
  <si>
    <t>FATTPA 46_16 del 23/05/2016</t>
  </si>
  <si>
    <t>16049 del 19/04/2016</t>
  </si>
  <si>
    <t>225 del 25/05/2016</t>
  </si>
  <si>
    <t>80 del 20/05/2016</t>
  </si>
  <si>
    <t>1658 del 31/05/2016</t>
  </si>
  <si>
    <t>V5/0017273 del 31/05/2016</t>
  </si>
  <si>
    <t>V5/0017274 del 31/05/2016</t>
  </si>
  <si>
    <t>FATTPA 127_16 del 25/05/2016</t>
  </si>
  <si>
    <t>1 del 31/05/2016</t>
  </si>
  <si>
    <t>372/PA del 31/05/2016</t>
  </si>
  <si>
    <t>161285848 del 03/06/2016</t>
  </si>
  <si>
    <t>92 del 10/05/2016</t>
  </si>
  <si>
    <t>33PA del 19/05/2016</t>
  </si>
  <si>
    <t>407/PA del 17/06/2016</t>
  </si>
  <si>
    <t>1/PA del 21/06/2016</t>
  </si>
  <si>
    <t>572 del 10/06/2016</t>
  </si>
  <si>
    <t>V5/0021142 del 30/06/2016</t>
  </si>
  <si>
    <t>V5/0021141 del 30/06/2016</t>
  </si>
  <si>
    <t>467/PA del 30/06/2016</t>
  </si>
  <si>
    <t>144/PA del 16/05/2016</t>
  </si>
  <si>
    <t>505/PA del 12/07/2016</t>
  </si>
  <si>
    <t>FATTPA 3_16 del 03/05/2016</t>
  </si>
  <si>
    <t>000001-2016-PA del 11/07/2016</t>
  </si>
  <si>
    <t>538/PA del 29/07/2016</t>
  </si>
  <si>
    <t>96/A del 22/07/2016</t>
  </si>
  <si>
    <t>102/A del 04/08/2016</t>
  </si>
  <si>
    <t>97/A del 22/07/2016</t>
  </si>
  <si>
    <t>161707298 del 02/08/2016</t>
  </si>
  <si>
    <t>8716154458 del 09/06/2016</t>
  </si>
  <si>
    <t>8716191389 del 12/07/2016</t>
  </si>
  <si>
    <t>8716209977 del 10/08/2016</t>
  </si>
  <si>
    <t>539/PA del 29/07/2016</t>
  </si>
  <si>
    <t>8716253583 del 12/09/2016</t>
  </si>
  <si>
    <t>622/PA del 20/09/2016</t>
  </si>
  <si>
    <t>677/PA del 05/10/2016</t>
  </si>
  <si>
    <t>8716267894 del 27/09/2016</t>
  </si>
  <si>
    <t>9/a del 18/07/2016</t>
  </si>
  <si>
    <t>162162867 del 02/10/2016</t>
  </si>
  <si>
    <t>136/A del 18/10/2016</t>
  </si>
  <si>
    <t>135/A del 14/10/2016</t>
  </si>
  <si>
    <t>V5/0029435 del 14/10/2016</t>
  </si>
  <si>
    <t>V5/0029434 del 14/10/2016</t>
  </si>
  <si>
    <t>215459 del 10/11/2016</t>
  </si>
  <si>
    <t>34 del 05/11/2016</t>
  </si>
  <si>
    <t>8716322660 del 18/11/2016</t>
  </si>
  <si>
    <t>V5/0031787 del 31/10/2016</t>
  </si>
  <si>
    <t>V5/0031786 del 31/10/2016</t>
  </si>
  <si>
    <t>162592932 del 02/12/2016</t>
  </si>
  <si>
    <t>V5/0035673 del 30/11/2016</t>
  </si>
  <si>
    <t>V5/0035672 del 30/11/2016</t>
  </si>
  <si>
    <t>8716334570 del 01/12/2016</t>
  </si>
  <si>
    <t>72 del 08/12/2016</t>
  </si>
  <si>
    <t>8716343738 del 07/12/2016</t>
  </si>
  <si>
    <t>853/PA del 12/12/2016</t>
  </si>
  <si>
    <t>854/PA del 12/12/2016</t>
  </si>
  <si>
    <t>35/FE del 13/12/2016</t>
  </si>
  <si>
    <t>20164E42785 del 19/12/2016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</si>
</sst>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sz val="18"/>
      <color indexed="8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2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4" borderId="1" xfId="0" applyNumberFormat="1" applyFill="1" applyBorder="1"/>
    <xf numFmtId="4" fontId="0" fillId="4" borderId="1" xfId="0" applyNumberFormat="1" applyFill="1" applyBorder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49" fontId="0" fillId="0" borderId="1" xfId="0" applyNumberFormat="1" applyFill="1" applyBorder="1"/>
    <xf numFmtId="4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5" workbookViewId="0">
      <selection activeCell="B1" sqref="B1"/>
    </sheetView>
  </sheetViews>
  <sheetFormatPr defaultRowHeight="1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2">
      <c r="A1" s="3"/>
    </row>
    <row r="2" spans="1:12" ht="15.95" customHeight="1">
      <c r="B2" s="5" t="s">
        <v>20</v>
      </c>
    </row>
    <row r="3" spans="1:12" ht="12.75" customHeight="1">
      <c r="B3" s="2" t="s">
        <v>21</v>
      </c>
    </row>
    <row r="4" spans="1:12" ht="15.75" thickBot="1"/>
    <row r="5" spans="1:12" ht="18" customHeight="1" thickBot="1">
      <c r="B5" s="13" t="s">
        <v>19</v>
      </c>
      <c r="F5" s="26">
        <v>2016</v>
      </c>
    </row>
    <row r="7" spans="1:12" ht="30" customHeight="1">
      <c r="A7" s="53" t="s">
        <v>1</v>
      </c>
      <c r="B7" s="54"/>
      <c r="C7" s="54"/>
      <c r="D7" s="54"/>
      <c r="E7" s="54"/>
      <c r="F7" s="55"/>
    </row>
    <row r="8" spans="1:12" ht="27" customHeight="1">
      <c r="A8" s="53" t="s">
        <v>12</v>
      </c>
      <c r="B8" s="54"/>
      <c r="C8" s="54"/>
      <c r="D8" s="54"/>
      <c r="E8" s="54"/>
      <c r="F8" s="55"/>
    </row>
    <row r="9" spans="1:12" ht="30.75" customHeight="1">
      <c r="A9" s="41" t="s">
        <v>0</v>
      </c>
      <c r="B9" s="42"/>
      <c r="C9" s="52" t="s">
        <v>6</v>
      </c>
      <c r="D9" s="42"/>
      <c r="E9" s="43" t="s">
        <v>13</v>
      </c>
      <c r="F9" s="44"/>
    </row>
    <row r="10" spans="1:12" ht="29.25" customHeight="1" thickBot="1">
      <c r="A10" s="58">
        <f>SUM(B16:B19)</f>
        <v>135</v>
      </c>
      <c r="B10" s="50"/>
      <c r="C10" s="49">
        <f>SUM(C16:D19)</f>
        <v>171636.71999999997</v>
      </c>
      <c r="D10" s="50"/>
      <c r="E10" s="59">
        <f>('Trimestre 1'!H1+'Trimestre 2'!H1+'Trimestre 3'!H1+'Trimestre 4'!H1)/C10</f>
        <v>-14.978351427363563</v>
      </c>
      <c r="F10" s="60"/>
    </row>
    <row r="11" spans="1:12" ht="38.25" customHeight="1">
      <c r="A11" s="6"/>
      <c r="B11" s="6"/>
      <c r="C11" s="6"/>
      <c r="D11" s="6"/>
      <c r="E11" s="6"/>
      <c r="F11" s="6"/>
    </row>
    <row r="12" spans="1:12" ht="35.25" customHeight="1" thickBot="1">
      <c r="A12" s="7"/>
      <c r="B12" s="7"/>
      <c r="C12" s="7"/>
      <c r="D12" s="7"/>
      <c r="E12" s="7"/>
      <c r="F12" s="7"/>
    </row>
    <row r="13" spans="1:12" ht="36.75" customHeight="1">
      <c r="A13" s="61" t="s">
        <v>2</v>
      </c>
      <c r="B13" s="62"/>
      <c r="C13" s="62"/>
      <c r="D13" s="62"/>
      <c r="E13" s="62"/>
      <c r="F13" s="63"/>
    </row>
    <row r="14" spans="1:12" ht="27" customHeight="1">
      <c r="A14" s="53" t="s">
        <v>3</v>
      </c>
      <c r="B14" s="54"/>
      <c r="C14" s="54"/>
      <c r="D14" s="54"/>
      <c r="E14" s="54"/>
      <c r="F14" s="55"/>
    </row>
    <row r="15" spans="1:12" ht="46.5" customHeight="1">
      <c r="A15" s="21" t="s">
        <v>4</v>
      </c>
      <c r="B15" s="27" t="s">
        <v>0</v>
      </c>
      <c r="C15" s="52" t="s">
        <v>6</v>
      </c>
      <c r="D15" s="42"/>
      <c r="E15" s="56" t="s">
        <v>14</v>
      </c>
      <c r="F15" s="57"/>
      <c r="H15" s="8"/>
      <c r="I15" s="8"/>
      <c r="J15" s="8"/>
      <c r="K15" s="8"/>
      <c r="L15" s="8"/>
    </row>
    <row r="16" spans="1:12" ht="22.5" customHeight="1">
      <c r="A16" s="22" t="s">
        <v>15</v>
      </c>
      <c r="B16" s="23">
        <f>'Trimestre 1'!C1</f>
        <v>23</v>
      </c>
      <c r="C16" s="39">
        <f>'Trimestre 1'!B1</f>
        <v>36544.079999999994</v>
      </c>
      <c r="D16" s="51"/>
      <c r="E16" s="39">
        <f>'Trimestre 1'!G1</f>
        <v>-21.072641314270335</v>
      </c>
      <c r="F16" s="40"/>
      <c r="H16" s="9"/>
      <c r="I16" s="10"/>
      <c r="J16" s="10"/>
      <c r="K16" s="8"/>
      <c r="L16" s="8"/>
    </row>
    <row r="17" spans="1:12" ht="22.5" customHeight="1">
      <c r="A17" s="22" t="s">
        <v>16</v>
      </c>
      <c r="B17" s="23">
        <f>'Trimestre 2'!C1</f>
        <v>66</v>
      </c>
      <c r="C17" s="39">
        <f>'Trimestre 2'!B1</f>
        <v>67183.889999999985</v>
      </c>
      <c r="D17" s="51"/>
      <c r="E17" s="39">
        <f>'Trimestre 2'!G1</f>
        <v>-19.668169259029213</v>
      </c>
      <c r="F17" s="40"/>
      <c r="H17" s="8"/>
      <c r="I17" s="8"/>
      <c r="J17" s="8"/>
      <c r="K17" s="8"/>
      <c r="L17" s="8"/>
    </row>
    <row r="18" spans="1:12" ht="22.5" customHeight="1">
      <c r="A18" s="22" t="s">
        <v>17</v>
      </c>
      <c r="B18" s="23">
        <f>'Trimestre 3'!C1</f>
        <v>23</v>
      </c>
      <c r="C18" s="39">
        <f>'Trimestre 3'!B1</f>
        <v>40845.11</v>
      </c>
      <c r="D18" s="51"/>
      <c r="E18" s="39">
        <f>'Trimestre 3'!G1</f>
        <v>0.34629751272551301</v>
      </c>
      <c r="F18" s="40"/>
    </row>
    <row r="19" spans="1:12" ht="21.75" customHeight="1" thickBot="1">
      <c r="A19" s="24" t="s">
        <v>18</v>
      </c>
      <c r="B19" s="25">
        <f>'Trimestre 4'!C1</f>
        <v>23</v>
      </c>
      <c r="C19" s="46">
        <f>'Trimestre 4'!B1</f>
        <v>27063.64</v>
      </c>
      <c r="D19" s="48"/>
      <c r="E19" s="46">
        <f>'Trimestre 4'!G1</f>
        <v>-18.235361540428411</v>
      </c>
      <c r="F19" s="47"/>
    </row>
    <row r="20" spans="1:12" ht="46.5" customHeight="1">
      <c r="A20" s="11"/>
      <c r="B20" s="12"/>
      <c r="C20" s="45"/>
      <c r="D20" s="45"/>
      <c r="E20" s="12"/>
      <c r="F20" s="12"/>
    </row>
  </sheetData>
  <sheetProtection password="DEAF" sheet="1" formatCells="0" formatColumns="0" formatRows="0" insertColumns="0" insertRows="0" insertHyperlinks="0" deleteColumns="0" deleteRows="0" sort="0" pivotTables="0"/>
  <mergeCells count="21">
    <mergeCell ref="A7:F7"/>
    <mergeCell ref="A14:F14"/>
    <mergeCell ref="C15:D15"/>
    <mergeCell ref="E15:F15"/>
    <mergeCell ref="A8:F8"/>
    <mergeCell ref="A10:B10"/>
    <mergeCell ref="E10:F10"/>
    <mergeCell ref="A13:F13"/>
    <mergeCell ref="E18:F18"/>
    <mergeCell ref="A9:B9"/>
    <mergeCell ref="E16:F16"/>
    <mergeCell ref="E9:F9"/>
    <mergeCell ref="C20:D20"/>
    <mergeCell ref="E19:F19"/>
    <mergeCell ref="C19:D19"/>
    <mergeCell ref="C10:D10"/>
    <mergeCell ref="C18:D18"/>
    <mergeCell ref="E17:F17"/>
    <mergeCell ref="C17:D17"/>
    <mergeCell ref="C9:D9"/>
    <mergeCell ref="C16:D1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36544.079999999994</v>
      </c>
      <c r="C1">
        <f>COUNTA(A4:A203)</f>
        <v>23</v>
      </c>
      <c r="G1" s="20">
        <f>IF(B1&lt;&gt;0,H1/B1,0)</f>
        <v>-21.072641314270335</v>
      </c>
      <c r="H1" s="19">
        <f>SUM(H4:H195)</f>
        <v>-770080.29000000015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64" t="s">
        <v>11</v>
      </c>
      <c r="F3" s="65"/>
      <c r="G3" s="14" t="s">
        <v>9</v>
      </c>
      <c r="H3" s="14" t="s">
        <v>10</v>
      </c>
    </row>
    <row r="4" spans="1:8">
      <c r="A4" s="28" t="s">
        <v>22</v>
      </c>
      <c r="B4" s="16">
        <v>250</v>
      </c>
      <c r="C4" s="17">
        <v>42406</v>
      </c>
      <c r="D4" s="17">
        <v>42389</v>
      </c>
      <c r="E4" s="17"/>
      <c r="F4" s="17"/>
      <c r="G4" s="1">
        <f>D4-C4-(F4-E4)</f>
        <v>-17</v>
      </c>
      <c r="H4" s="16">
        <f>B4*G4</f>
        <v>-4250</v>
      </c>
    </row>
    <row r="5" spans="1:8">
      <c r="A5" s="28" t="s">
        <v>23</v>
      </c>
      <c r="B5" s="16">
        <v>247.34</v>
      </c>
      <c r="C5" s="17">
        <v>42411</v>
      </c>
      <c r="D5" s="17">
        <v>42389</v>
      </c>
      <c r="E5" s="17"/>
      <c r="F5" s="17"/>
      <c r="G5" s="1">
        <f t="shared" ref="G5:G68" si="0">D5-C5-(F5-E5)</f>
        <v>-22</v>
      </c>
      <c r="H5" s="16">
        <f t="shared" ref="H5:H68" si="1">B5*G5</f>
        <v>-5441.4800000000005</v>
      </c>
    </row>
    <row r="6" spans="1:8">
      <c r="A6" s="28" t="s">
        <v>24</v>
      </c>
      <c r="B6" s="16">
        <v>7198.07</v>
      </c>
      <c r="C6" s="17">
        <v>42411</v>
      </c>
      <c r="D6" s="17">
        <v>42389</v>
      </c>
      <c r="E6" s="17"/>
      <c r="F6" s="17"/>
      <c r="G6" s="1">
        <f t="shared" si="0"/>
        <v>-22</v>
      </c>
      <c r="H6" s="16">
        <f t="shared" si="1"/>
        <v>-158357.53999999998</v>
      </c>
    </row>
    <row r="7" spans="1:8">
      <c r="A7" s="28" t="s">
        <v>25</v>
      </c>
      <c r="B7" s="16">
        <v>3172</v>
      </c>
      <c r="C7" s="17">
        <v>42418</v>
      </c>
      <c r="D7" s="17">
        <v>42390</v>
      </c>
      <c r="E7" s="17"/>
      <c r="F7" s="17"/>
      <c r="G7" s="1">
        <f t="shared" si="0"/>
        <v>-28</v>
      </c>
      <c r="H7" s="16">
        <f t="shared" si="1"/>
        <v>-88816</v>
      </c>
    </row>
    <row r="8" spans="1:8">
      <c r="A8" s="28" t="s">
        <v>26</v>
      </c>
      <c r="B8" s="16">
        <v>375</v>
      </c>
      <c r="C8" s="17">
        <v>42396</v>
      </c>
      <c r="D8" s="17">
        <v>42390</v>
      </c>
      <c r="E8" s="17"/>
      <c r="F8" s="17"/>
      <c r="G8" s="1">
        <f t="shared" si="0"/>
        <v>-6</v>
      </c>
      <c r="H8" s="16">
        <f t="shared" si="1"/>
        <v>-2250</v>
      </c>
    </row>
    <row r="9" spans="1:8">
      <c r="A9" s="28" t="s">
        <v>27</v>
      </c>
      <c r="B9" s="16">
        <v>260</v>
      </c>
      <c r="C9" s="17">
        <v>42418</v>
      </c>
      <c r="D9" s="17">
        <v>42412</v>
      </c>
      <c r="E9" s="17"/>
      <c r="F9" s="17"/>
      <c r="G9" s="1">
        <f t="shared" si="0"/>
        <v>-6</v>
      </c>
      <c r="H9" s="16">
        <f t="shared" si="1"/>
        <v>-1560</v>
      </c>
    </row>
    <row r="10" spans="1:8">
      <c r="A10" s="28" t="s">
        <v>28</v>
      </c>
      <c r="B10" s="16">
        <v>260</v>
      </c>
      <c r="C10" s="17">
        <v>42418</v>
      </c>
      <c r="D10" s="17">
        <v>42412</v>
      </c>
      <c r="E10" s="17"/>
      <c r="F10" s="17"/>
      <c r="G10" s="1">
        <f t="shared" si="0"/>
        <v>-6</v>
      </c>
      <c r="H10" s="16">
        <f t="shared" si="1"/>
        <v>-1560</v>
      </c>
    </row>
    <row r="11" spans="1:8">
      <c r="A11" s="28" t="s">
        <v>29</v>
      </c>
      <c r="B11" s="16">
        <v>270</v>
      </c>
      <c r="C11" s="17">
        <v>42434</v>
      </c>
      <c r="D11" s="17">
        <v>42412</v>
      </c>
      <c r="E11" s="17"/>
      <c r="F11" s="17"/>
      <c r="G11" s="1">
        <f t="shared" si="0"/>
        <v>-22</v>
      </c>
      <c r="H11" s="16">
        <f t="shared" si="1"/>
        <v>-5940</v>
      </c>
    </row>
    <row r="12" spans="1:8">
      <c r="A12" s="28" t="s">
        <v>30</v>
      </c>
      <c r="B12" s="16">
        <v>200</v>
      </c>
      <c r="C12" s="17">
        <v>42434</v>
      </c>
      <c r="D12" s="17">
        <v>42412</v>
      </c>
      <c r="E12" s="17"/>
      <c r="F12" s="17"/>
      <c r="G12" s="1">
        <f t="shared" si="0"/>
        <v>-22</v>
      </c>
      <c r="H12" s="16">
        <f t="shared" si="1"/>
        <v>-4400</v>
      </c>
    </row>
    <row r="13" spans="1:8">
      <c r="A13" s="28" t="s">
        <v>31</v>
      </c>
      <c r="B13" s="16">
        <v>7198.07</v>
      </c>
      <c r="C13" s="17">
        <v>42442</v>
      </c>
      <c r="D13" s="17">
        <v>42416</v>
      </c>
      <c r="E13" s="17"/>
      <c r="F13" s="17"/>
      <c r="G13" s="1">
        <f t="shared" si="0"/>
        <v>-26</v>
      </c>
      <c r="H13" s="16">
        <f t="shared" si="1"/>
        <v>-187149.82</v>
      </c>
    </row>
    <row r="14" spans="1:8">
      <c r="A14" s="28" t="s">
        <v>32</v>
      </c>
      <c r="B14" s="16">
        <v>247.34</v>
      </c>
      <c r="C14" s="17">
        <v>42442</v>
      </c>
      <c r="D14" s="17">
        <v>42416</v>
      </c>
      <c r="E14" s="17"/>
      <c r="F14" s="17"/>
      <c r="G14" s="1">
        <f t="shared" si="0"/>
        <v>-26</v>
      </c>
      <c r="H14" s="16">
        <f t="shared" si="1"/>
        <v>-6430.84</v>
      </c>
    </row>
    <row r="15" spans="1:8">
      <c r="A15" s="28" t="s">
        <v>33</v>
      </c>
      <c r="B15" s="16">
        <v>63.98</v>
      </c>
      <c r="C15" s="17">
        <v>42438</v>
      </c>
      <c r="D15" s="17">
        <v>42416</v>
      </c>
      <c r="E15" s="17"/>
      <c r="F15" s="17"/>
      <c r="G15" s="1">
        <f t="shared" si="0"/>
        <v>-22</v>
      </c>
      <c r="H15" s="16">
        <f t="shared" si="1"/>
        <v>-1407.56</v>
      </c>
    </row>
    <row r="16" spans="1:8">
      <c r="A16" s="28" t="s">
        <v>34</v>
      </c>
      <c r="B16" s="16">
        <v>1270.44</v>
      </c>
      <c r="C16" s="17">
        <v>42452</v>
      </c>
      <c r="D16" s="17">
        <v>42416</v>
      </c>
      <c r="E16" s="17"/>
      <c r="F16" s="17"/>
      <c r="G16" s="1">
        <f t="shared" si="0"/>
        <v>-36</v>
      </c>
      <c r="H16" s="16">
        <f t="shared" si="1"/>
        <v>-45735.840000000004</v>
      </c>
    </row>
    <row r="17" spans="1:8">
      <c r="A17" s="28" t="s">
        <v>35</v>
      </c>
      <c r="B17" s="16">
        <v>55</v>
      </c>
      <c r="C17" s="17">
        <v>42434</v>
      </c>
      <c r="D17" s="17">
        <v>42416</v>
      </c>
      <c r="E17" s="17"/>
      <c r="F17" s="17"/>
      <c r="G17" s="1">
        <f t="shared" si="0"/>
        <v>-18</v>
      </c>
      <c r="H17" s="16">
        <f t="shared" si="1"/>
        <v>-990</v>
      </c>
    </row>
    <row r="18" spans="1:8">
      <c r="A18" s="28" t="s">
        <v>36</v>
      </c>
      <c r="B18" s="16">
        <v>913</v>
      </c>
      <c r="C18" s="17">
        <v>42431</v>
      </c>
      <c r="D18" s="17">
        <v>42429</v>
      </c>
      <c r="E18" s="17"/>
      <c r="F18" s="17"/>
      <c r="G18" s="1">
        <f t="shared" si="0"/>
        <v>-2</v>
      </c>
      <c r="H18" s="16">
        <f t="shared" si="1"/>
        <v>-1826</v>
      </c>
    </row>
    <row r="19" spans="1:8">
      <c r="A19" s="28" t="s">
        <v>37</v>
      </c>
      <c r="B19" s="16">
        <v>836</v>
      </c>
      <c r="C19" s="17">
        <v>42431</v>
      </c>
      <c r="D19" s="17">
        <v>42429</v>
      </c>
      <c r="E19" s="17"/>
      <c r="F19" s="17"/>
      <c r="G19" s="1">
        <f t="shared" si="0"/>
        <v>-2</v>
      </c>
      <c r="H19" s="16">
        <f t="shared" si="1"/>
        <v>-1672</v>
      </c>
    </row>
    <row r="20" spans="1:8">
      <c r="A20" s="28" t="s">
        <v>38</v>
      </c>
      <c r="B20" s="16">
        <v>790</v>
      </c>
      <c r="C20" s="17">
        <v>42431</v>
      </c>
      <c r="D20" s="17">
        <v>42450</v>
      </c>
      <c r="E20" s="17"/>
      <c r="F20" s="17"/>
      <c r="G20" s="1">
        <f t="shared" si="0"/>
        <v>19</v>
      </c>
      <c r="H20" s="16">
        <f t="shared" si="1"/>
        <v>15010</v>
      </c>
    </row>
    <row r="21" spans="1:8">
      <c r="A21" s="28" t="s">
        <v>39</v>
      </c>
      <c r="B21" s="16">
        <v>751.67</v>
      </c>
      <c r="C21" s="17">
        <v>42474</v>
      </c>
      <c r="D21" s="17">
        <v>42450</v>
      </c>
      <c r="E21" s="17"/>
      <c r="F21" s="17"/>
      <c r="G21" s="1">
        <f t="shared" si="0"/>
        <v>-24</v>
      </c>
      <c r="H21" s="16">
        <f t="shared" si="1"/>
        <v>-18040.079999999998</v>
      </c>
    </row>
    <row r="22" spans="1:8">
      <c r="A22" s="28" t="s">
        <v>40</v>
      </c>
      <c r="B22" s="16">
        <v>2030.72</v>
      </c>
      <c r="C22" s="17">
        <v>42460</v>
      </c>
      <c r="D22" s="17">
        <v>42450</v>
      </c>
      <c r="E22" s="17"/>
      <c r="F22" s="17"/>
      <c r="G22" s="1">
        <f t="shared" si="0"/>
        <v>-10</v>
      </c>
      <c r="H22" s="16">
        <f t="shared" si="1"/>
        <v>-20307.2</v>
      </c>
    </row>
    <row r="23" spans="1:8">
      <c r="A23" s="28" t="s">
        <v>41</v>
      </c>
      <c r="B23" s="16">
        <v>250</v>
      </c>
      <c r="C23" s="17">
        <v>42454</v>
      </c>
      <c r="D23" s="17">
        <v>42450</v>
      </c>
      <c r="E23" s="17"/>
      <c r="F23" s="17"/>
      <c r="G23" s="1">
        <f t="shared" si="0"/>
        <v>-4</v>
      </c>
      <c r="H23" s="16">
        <f t="shared" si="1"/>
        <v>-1000</v>
      </c>
    </row>
    <row r="24" spans="1:8">
      <c r="A24" s="28" t="s">
        <v>42</v>
      </c>
      <c r="B24" s="16">
        <v>7198.07</v>
      </c>
      <c r="C24" s="17">
        <v>42475</v>
      </c>
      <c r="D24" s="17">
        <v>42450</v>
      </c>
      <c r="E24" s="17"/>
      <c r="F24" s="17"/>
      <c r="G24" s="1">
        <f t="shared" si="0"/>
        <v>-25</v>
      </c>
      <c r="H24" s="16">
        <f t="shared" si="1"/>
        <v>-179951.75</v>
      </c>
    </row>
    <row r="25" spans="1:8">
      <c r="A25" s="28" t="s">
        <v>43</v>
      </c>
      <c r="B25" s="16">
        <v>247.34</v>
      </c>
      <c r="C25" s="17">
        <v>42475</v>
      </c>
      <c r="D25" s="17">
        <v>42450</v>
      </c>
      <c r="E25" s="17"/>
      <c r="F25" s="17"/>
      <c r="G25" s="1">
        <f t="shared" si="0"/>
        <v>-25</v>
      </c>
      <c r="H25" s="16">
        <f t="shared" si="1"/>
        <v>-6183.5</v>
      </c>
    </row>
    <row r="26" spans="1:8">
      <c r="A26" s="28" t="s">
        <v>44</v>
      </c>
      <c r="B26" s="16">
        <v>2460.04</v>
      </c>
      <c r="C26" s="17">
        <v>42467</v>
      </c>
      <c r="D26" s="17">
        <v>42450</v>
      </c>
      <c r="E26" s="17"/>
      <c r="F26" s="17"/>
      <c r="G26" s="1">
        <f t="shared" si="0"/>
        <v>-17</v>
      </c>
      <c r="H26" s="16">
        <f t="shared" si="1"/>
        <v>-41820.68</v>
      </c>
    </row>
    <row r="27" spans="1:8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sheetProtection password="DEAF" sheet="1" formatCells="0" formatColumns="0" formatRows="0" insertColumns="0" insertRows="0" insertHyperlinks="0" deleteColumns="0" deleteRows="0" sort="0" pivotTables="0"/>
  <mergeCells count="1">
    <mergeCell ref="E3:F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3"/>
  <sheetViews>
    <sheetView topLeftCell="A46" workbookViewId="0">
      <selection activeCell="E59" sqref="E59"/>
    </sheetView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67183.889999999985</v>
      </c>
      <c r="C1">
        <f>COUNTA(A4:A203)</f>
        <v>66</v>
      </c>
      <c r="G1" s="20">
        <f>IF(B1&lt;&gt;0,H1/B1,0)</f>
        <v>-19.668169259029213</v>
      </c>
      <c r="H1" s="19">
        <f>SUM(H4:H195)</f>
        <v>-1321384.1199999999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64" t="s">
        <v>11</v>
      </c>
      <c r="F3" s="65"/>
      <c r="G3" s="14" t="s">
        <v>9</v>
      </c>
      <c r="H3" s="14" t="s">
        <v>10</v>
      </c>
    </row>
    <row r="4" spans="1:8">
      <c r="A4" s="28" t="s">
        <v>45</v>
      </c>
      <c r="B4" s="16">
        <v>378.18</v>
      </c>
      <c r="C4" s="17">
        <v>42454</v>
      </c>
      <c r="D4" s="17">
        <v>42475</v>
      </c>
      <c r="E4" s="17"/>
      <c r="F4" s="17"/>
      <c r="G4" s="1">
        <f>D4-C4-(F4-E4)</f>
        <v>21</v>
      </c>
      <c r="H4" s="16">
        <f>B4*G4</f>
        <v>7941.78</v>
      </c>
    </row>
    <row r="5" spans="1:8">
      <c r="A5" s="28" t="s">
        <v>46</v>
      </c>
      <c r="B5" s="16">
        <v>591.82000000000005</v>
      </c>
      <c r="C5" s="17">
        <v>42469</v>
      </c>
      <c r="D5" s="17">
        <v>42475</v>
      </c>
      <c r="E5" s="17"/>
      <c r="F5" s="17"/>
      <c r="G5" s="1">
        <f t="shared" ref="G5:G68" si="0">D5-C5-(F5-E5)</f>
        <v>6</v>
      </c>
      <c r="H5" s="16">
        <f t="shared" ref="H5:H68" si="1">B5*G5</f>
        <v>3550.92</v>
      </c>
    </row>
    <row r="6" spans="1:8">
      <c r="A6" s="28" t="s">
        <v>47</v>
      </c>
      <c r="B6" s="16">
        <v>3780.33</v>
      </c>
      <c r="C6" s="17">
        <v>42481</v>
      </c>
      <c r="D6" s="17">
        <v>42475</v>
      </c>
      <c r="E6" s="17"/>
      <c r="F6" s="17"/>
      <c r="G6" s="1">
        <f t="shared" si="0"/>
        <v>-6</v>
      </c>
      <c r="H6" s="16">
        <f t="shared" si="1"/>
        <v>-22681.98</v>
      </c>
    </row>
    <row r="7" spans="1:8">
      <c r="A7" s="28" t="s">
        <v>48</v>
      </c>
      <c r="B7" s="16">
        <v>486</v>
      </c>
      <c r="C7" s="17">
        <v>42484</v>
      </c>
      <c r="D7" s="17">
        <v>42475</v>
      </c>
      <c r="E7" s="17"/>
      <c r="F7" s="17"/>
      <c r="G7" s="1">
        <f t="shared" si="0"/>
        <v>-9</v>
      </c>
      <c r="H7" s="16">
        <f t="shared" si="1"/>
        <v>-4374</v>
      </c>
    </row>
    <row r="8" spans="1:8">
      <c r="A8" s="28" t="s">
        <v>49</v>
      </c>
      <c r="B8" s="16">
        <v>270</v>
      </c>
      <c r="C8" s="17">
        <v>42482</v>
      </c>
      <c r="D8" s="17">
        <v>42475</v>
      </c>
      <c r="E8" s="17"/>
      <c r="F8" s="17"/>
      <c r="G8" s="1">
        <f t="shared" si="0"/>
        <v>-7</v>
      </c>
      <c r="H8" s="16">
        <f t="shared" si="1"/>
        <v>-1890</v>
      </c>
    </row>
    <row r="9" spans="1:8">
      <c r="A9" s="28" t="s">
        <v>50</v>
      </c>
      <c r="B9" s="16">
        <v>29.1</v>
      </c>
      <c r="C9" s="17">
        <v>42490</v>
      </c>
      <c r="D9" s="17">
        <v>42475</v>
      </c>
      <c r="E9" s="17"/>
      <c r="F9" s="17"/>
      <c r="G9" s="1">
        <f t="shared" si="0"/>
        <v>-15</v>
      </c>
      <c r="H9" s="16">
        <f t="shared" si="1"/>
        <v>-436.5</v>
      </c>
    </row>
    <row r="10" spans="1:8">
      <c r="A10" s="28" t="s">
        <v>51</v>
      </c>
      <c r="B10" s="16">
        <v>261.88</v>
      </c>
      <c r="C10" s="17">
        <v>42502</v>
      </c>
      <c r="D10" s="17">
        <v>42475</v>
      </c>
      <c r="E10" s="17"/>
      <c r="F10" s="17"/>
      <c r="G10" s="1">
        <f t="shared" si="0"/>
        <v>-27</v>
      </c>
      <c r="H10" s="16">
        <f t="shared" si="1"/>
        <v>-7070.76</v>
      </c>
    </row>
    <row r="11" spans="1:8">
      <c r="A11" s="28" t="s">
        <v>52</v>
      </c>
      <c r="B11" s="16">
        <v>186</v>
      </c>
      <c r="C11" s="17">
        <v>42504</v>
      </c>
      <c r="D11" s="17">
        <v>42475</v>
      </c>
      <c r="E11" s="17"/>
      <c r="F11" s="17"/>
      <c r="G11" s="1">
        <f t="shared" si="0"/>
        <v>-29</v>
      </c>
      <c r="H11" s="16">
        <f t="shared" si="1"/>
        <v>-5394</v>
      </c>
    </row>
    <row r="12" spans="1:8">
      <c r="A12" s="28" t="s">
        <v>53</v>
      </c>
      <c r="B12" s="16">
        <v>752.73</v>
      </c>
      <c r="C12" s="17">
        <v>42504</v>
      </c>
      <c r="D12" s="17">
        <v>42475</v>
      </c>
      <c r="E12" s="17"/>
      <c r="F12" s="17"/>
      <c r="G12" s="1">
        <f t="shared" si="0"/>
        <v>-29</v>
      </c>
      <c r="H12" s="16">
        <f t="shared" si="1"/>
        <v>-21829.170000000002</v>
      </c>
    </row>
    <row r="13" spans="1:8">
      <c r="A13" s="28" t="s">
        <v>54</v>
      </c>
      <c r="B13" s="16">
        <v>2742.42</v>
      </c>
      <c r="C13" s="17">
        <v>42483</v>
      </c>
      <c r="D13" s="17">
        <v>42481</v>
      </c>
      <c r="E13" s="17"/>
      <c r="F13" s="17"/>
      <c r="G13" s="1">
        <f t="shared" si="0"/>
        <v>-2</v>
      </c>
      <c r="H13" s="16">
        <f t="shared" si="1"/>
        <v>-5484.84</v>
      </c>
    </row>
    <row r="14" spans="1:8">
      <c r="A14" s="28" t="s">
        <v>54</v>
      </c>
      <c r="B14" s="16">
        <v>1057.58</v>
      </c>
      <c r="C14" s="17">
        <v>42483</v>
      </c>
      <c r="D14" s="17">
        <v>42481</v>
      </c>
      <c r="E14" s="17"/>
      <c r="F14" s="17"/>
      <c r="G14" s="1">
        <f t="shared" si="0"/>
        <v>-2</v>
      </c>
      <c r="H14" s="16">
        <f t="shared" si="1"/>
        <v>-2115.16</v>
      </c>
    </row>
    <row r="15" spans="1:8">
      <c r="A15" s="28" t="s">
        <v>55</v>
      </c>
      <c r="B15" s="16">
        <v>346.15</v>
      </c>
      <c r="C15" s="17">
        <v>42490</v>
      </c>
      <c r="D15" s="17">
        <v>42481</v>
      </c>
      <c r="E15" s="17"/>
      <c r="F15" s="17"/>
      <c r="G15" s="1">
        <f t="shared" si="0"/>
        <v>-9</v>
      </c>
      <c r="H15" s="16">
        <f t="shared" si="1"/>
        <v>-3115.35</v>
      </c>
    </row>
    <row r="16" spans="1:8">
      <c r="A16" s="28" t="s">
        <v>56</v>
      </c>
      <c r="B16" s="16">
        <v>63.98</v>
      </c>
      <c r="C16" s="17">
        <v>42502</v>
      </c>
      <c r="D16" s="17">
        <v>42481</v>
      </c>
      <c r="E16" s="17"/>
      <c r="F16" s="17"/>
      <c r="G16" s="1">
        <f t="shared" si="0"/>
        <v>-21</v>
      </c>
      <c r="H16" s="16">
        <f t="shared" si="1"/>
        <v>-1343.58</v>
      </c>
    </row>
    <row r="17" spans="1:8">
      <c r="A17" s="28" t="s">
        <v>57</v>
      </c>
      <c r="B17" s="16">
        <v>7198.07</v>
      </c>
      <c r="C17" s="17">
        <v>42502</v>
      </c>
      <c r="D17" s="17">
        <v>42481</v>
      </c>
      <c r="E17" s="17"/>
      <c r="F17" s="17"/>
      <c r="G17" s="1">
        <f t="shared" si="0"/>
        <v>-21</v>
      </c>
      <c r="H17" s="16">
        <f t="shared" si="1"/>
        <v>-151159.47</v>
      </c>
    </row>
    <row r="18" spans="1:8">
      <c r="A18" s="28" t="s">
        <v>58</v>
      </c>
      <c r="B18" s="16">
        <v>247.34</v>
      </c>
      <c r="C18" s="17">
        <v>42502</v>
      </c>
      <c r="D18" s="17">
        <v>42481</v>
      </c>
      <c r="E18" s="17"/>
      <c r="F18" s="17"/>
      <c r="G18" s="1">
        <f t="shared" si="0"/>
        <v>-21</v>
      </c>
      <c r="H18" s="16">
        <f t="shared" si="1"/>
        <v>-5194.1400000000003</v>
      </c>
    </row>
    <row r="19" spans="1:8">
      <c r="A19" s="28" t="s">
        <v>59</v>
      </c>
      <c r="B19" s="16">
        <v>1992.67</v>
      </c>
      <c r="C19" s="17">
        <v>42502</v>
      </c>
      <c r="D19" s="17">
        <v>42481</v>
      </c>
      <c r="E19" s="17"/>
      <c r="F19" s="17"/>
      <c r="G19" s="1">
        <f t="shared" si="0"/>
        <v>-21</v>
      </c>
      <c r="H19" s="16">
        <f t="shared" si="1"/>
        <v>-41846.07</v>
      </c>
    </row>
    <row r="20" spans="1:8">
      <c r="A20" s="28" t="s">
        <v>60</v>
      </c>
      <c r="B20" s="16">
        <v>275</v>
      </c>
      <c r="C20" s="17">
        <v>42481</v>
      </c>
      <c r="D20" s="17">
        <v>42489</v>
      </c>
      <c r="E20" s="17"/>
      <c r="F20" s="17"/>
      <c r="G20" s="1">
        <f t="shared" si="0"/>
        <v>8</v>
      </c>
      <c r="H20" s="16">
        <f t="shared" si="1"/>
        <v>2200</v>
      </c>
    </row>
    <row r="21" spans="1:8">
      <c r="A21" s="28" t="s">
        <v>61</v>
      </c>
      <c r="B21" s="16">
        <v>825.45</v>
      </c>
      <c r="C21" s="17">
        <v>42462</v>
      </c>
      <c r="D21" s="17">
        <v>42489</v>
      </c>
      <c r="E21" s="17"/>
      <c r="F21" s="17"/>
      <c r="G21" s="1">
        <f t="shared" si="0"/>
        <v>27</v>
      </c>
      <c r="H21" s="16">
        <f t="shared" si="1"/>
        <v>22287.15</v>
      </c>
    </row>
    <row r="22" spans="1:8">
      <c r="A22" s="28" t="s">
        <v>62</v>
      </c>
      <c r="B22" s="16">
        <v>275</v>
      </c>
      <c r="C22" s="17">
        <v>42481</v>
      </c>
      <c r="D22" s="17">
        <v>42489</v>
      </c>
      <c r="E22" s="17"/>
      <c r="F22" s="17"/>
      <c r="G22" s="1">
        <f t="shared" si="0"/>
        <v>8</v>
      </c>
      <c r="H22" s="16">
        <f t="shared" si="1"/>
        <v>2200</v>
      </c>
    </row>
    <row r="23" spans="1:8">
      <c r="A23" s="28" t="s">
        <v>63</v>
      </c>
      <c r="B23" s="16">
        <v>540</v>
      </c>
      <c r="C23" s="17">
        <v>42516</v>
      </c>
      <c r="D23" s="17">
        <v>42489</v>
      </c>
      <c r="E23" s="17"/>
      <c r="F23" s="17"/>
      <c r="G23" s="1">
        <f t="shared" si="0"/>
        <v>-27</v>
      </c>
      <c r="H23" s="16">
        <f t="shared" si="1"/>
        <v>-14580</v>
      </c>
    </row>
    <row r="24" spans="1:8">
      <c r="A24" s="28" t="s">
        <v>64</v>
      </c>
      <c r="B24" s="16">
        <v>910</v>
      </c>
      <c r="C24" s="17">
        <v>42516</v>
      </c>
      <c r="D24" s="17">
        <v>42489</v>
      </c>
      <c r="E24" s="17"/>
      <c r="F24" s="17"/>
      <c r="G24" s="1">
        <f t="shared" si="0"/>
        <v>-27</v>
      </c>
      <c r="H24" s="16">
        <f t="shared" si="1"/>
        <v>-24570</v>
      </c>
    </row>
    <row r="25" spans="1:8">
      <c r="A25" s="28" t="s">
        <v>65</v>
      </c>
      <c r="B25" s="16">
        <v>1112.73</v>
      </c>
      <c r="C25" s="17">
        <v>42512</v>
      </c>
      <c r="D25" s="17">
        <v>42489</v>
      </c>
      <c r="E25" s="17"/>
      <c r="F25" s="17"/>
      <c r="G25" s="1">
        <f t="shared" si="0"/>
        <v>-23</v>
      </c>
      <c r="H25" s="16">
        <f t="shared" si="1"/>
        <v>-25592.79</v>
      </c>
    </row>
    <row r="26" spans="1:8">
      <c r="A26" s="28" t="s">
        <v>66</v>
      </c>
      <c r="B26" s="16">
        <v>5220</v>
      </c>
      <c r="C26" s="17">
        <v>42511</v>
      </c>
      <c r="D26" s="17">
        <v>42489</v>
      </c>
      <c r="E26" s="17"/>
      <c r="F26" s="17"/>
      <c r="G26" s="1">
        <f t="shared" si="0"/>
        <v>-22</v>
      </c>
      <c r="H26" s="16">
        <f t="shared" si="1"/>
        <v>-114840</v>
      </c>
    </row>
    <row r="27" spans="1:8">
      <c r="A27" s="28" t="s">
        <v>67</v>
      </c>
      <c r="B27" s="16">
        <v>60</v>
      </c>
      <c r="C27" s="17">
        <v>42524</v>
      </c>
      <c r="D27" s="17">
        <v>42500</v>
      </c>
      <c r="E27" s="17"/>
      <c r="F27" s="17"/>
      <c r="G27" s="1">
        <f t="shared" si="0"/>
        <v>-24</v>
      </c>
      <c r="H27" s="16">
        <f t="shared" si="1"/>
        <v>-1440</v>
      </c>
    </row>
    <row r="28" spans="1:8">
      <c r="A28" s="28" t="s">
        <v>68</v>
      </c>
      <c r="B28" s="16">
        <v>644.5</v>
      </c>
      <c r="C28" s="17">
        <v>42526</v>
      </c>
      <c r="D28" s="17">
        <v>42500</v>
      </c>
      <c r="E28" s="17"/>
      <c r="F28" s="17"/>
      <c r="G28" s="1">
        <f t="shared" si="0"/>
        <v>-26</v>
      </c>
      <c r="H28" s="16">
        <f t="shared" si="1"/>
        <v>-16757</v>
      </c>
    </row>
    <row r="29" spans="1:8">
      <c r="A29" s="28" t="s">
        <v>69</v>
      </c>
      <c r="B29" s="16">
        <v>330</v>
      </c>
      <c r="C29" s="17">
        <v>42526</v>
      </c>
      <c r="D29" s="17">
        <v>42500</v>
      </c>
      <c r="E29" s="17"/>
      <c r="F29" s="17"/>
      <c r="G29" s="1">
        <f t="shared" si="0"/>
        <v>-26</v>
      </c>
      <c r="H29" s="16">
        <f t="shared" si="1"/>
        <v>-8580</v>
      </c>
    </row>
    <row r="30" spans="1:8">
      <c r="A30" s="28" t="s">
        <v>70</v>
      </c>
      <c r="B30" s="16">
        <v>860</v>
      </c>
      <c r="C30" s="17">
        <v>42526</v>
      </c>
      <c r="D30" s="17">
        <v>42500</v>
      </c>
      <c r="E30" s="17"/>
      <c r="F30" s="17"/>
      <c r="G30" s="1">
        <f t="shared" si="0"/>
        <v>-26</v>
      </c>
      <c r="H30" s="16">
        <f t="shared" si="1"/>
        <v>-22360</v>
      </c>
    </row>
    <row r="31" spans="1:8">
      <c r="A31" s="28" t="s">
        <v>71</v>
      </c>
      <c r="B31" s="16">
        <v>280</v>
      </c>
      <c r="C31" s="17">
        <v>42526</v>
      </c>
      <c r="D31" s="17">
        <v>42500</v>
      </c>
      <c r="E31" s="17"/>
      <c r="F31" s="17"/>
      <c r="G31" s="1">
        <f t="shared" si="0"/>
        <v>-26</v>
      </c>
      <c r="H31" s="16">
        <f t="shared" si="1"/>
        <v>-7280</v>
      </c>
    </row>
    <row r="32" spans="1:8">
      <c r="A32" s="28" t="s">
        <v>72</v>
      </c>
      <c r="B32" s="16">
        <v>280</v>
      </c>
      <c r="C32" s="17">
        <v>42526</v>
      </c>
      <c r="D32" s="17">
        <v>42500</v>
      </c>
      <c r="E32" s="17"/>
      <c r="F32" s="17"/>
      <c r="G32" s="1">
        <f t="shared" si="0"/>
        <v>-26</v>
      </c>
      <c r="H32" s="16">
        <f t="shared" si="1"/>
        <v>-7280</v>
      </c>
    </row>
    <row r="33" spans="1:8">
      <c r="A33" s="28" t="s">
        <v>73</v>
      </c>
      <c r="B33" s="16">
        <v>300</v>
      </c>
      <c r="C33" s="17">
        <v>42543</v>
      </c>
      <c r="D33" s="17">
        <v>42500</v>
      </c>
      <c r="E33" s="17"/>
      <c r="F33" s="17"/>
      <c r="G33" s="1">
        <f t="shared" si="0"/>
        <v>-43</v>
      </c>
      <c r="H33" s="16">
        <f t="shared" si="1"/>
        <v>-12900</v>
      </c>
    </row>
    <row r="34" spans="1:8">
      <c r="A34" s="28" t="s">
        <v>74</v>
      </c>
      <c r="B34" s="16">
        <v>860</v>
      </c>
      <c r="C34" s="17">
        <v>42526</v>
      </c>
      <c r="D34" s="17">
        <v>42500</v>
      </c>
      <c r="E34" s="17"/>
      <c r="F34" s="17"/>
      <c r="G34" s="1">
        <f t="shared" si="0"/>
        <v>-26</v>
      </c>
      <c r="H34" s="16">
        <f t="shared" si="1"/>
        <v>-22360</v>
      </c>
    </row>
    <row r="35" spans="1:8">
      <c r="A35" s="28" t="s">
        <v>75</v>
      </c>
      <c r="B35" s="16">
        <v>730</v>
      </c>
      <c r="C35" s="17">
        <v>42529</v>
      </c>
      <c r="D35" s="17">
        <v>42503</v>
      </c>
      <c r="E35" s="17"/>
      <c r="F35" s="17"/>
      <c r="G35" s="1">
        <f t="shared" si="0"/>
        <v>-26</v>
      </c>
      <c r="H35" s="16">
        <f t="shared" si="1"/>
        <v>-18980</v>
      </c>
    </row>
    <row r="36" spans="1:8">
      <c r="A36" s="28" t="s">
        <v>76</v>
      </c>
      <c r="B36" s="16">
        <v>60</v>
      </c>
      <c r="C36" s="17">
        <v>42533</v>
      </c>
      <c r="D36" s="17">
        <v>42506</v>
      </c>
      <c r="E36" s="17"/>
      <c r="F36" s="17"/>
      <c r="G36" s="1">
        <f t="shared" si="0"/>
        <v>-27</v>
      </c>
      <c r="H36" s="16">
        <f t="shared" si="1"/>
        <v>-1620</v>
      </c>
    </row>
    <row r="37" spans="1:8">
      <c r="A37" s="28" t="s">
        <v>77</v>
      </c>
      <c r="B37" s="16">
        <v>376</v>
      </c>
      <c r="C37" s="17">
        <v>42533</v>
      </c>
      <c r="D37" s="17">
        <v>42506</v>
      </c>
      <c r="E37" s="17"/>
      <c r="F37" s="17"/>
      <c r="G37" s="1">
        <f t="shared" si="0"/>
        <v>-27</v>
      </c>
      <c r="H37" s="16">
        <f t="shared" si="1"/>
        <v>-10152</v>
      </c>
    </row>
    <row r="38" spans="1:8">
      <c r="A38" s="28" t="s">
        <v>78</v>
      </c>
      <c r="B38" s="16">
        <v>310</v>
      </c>
      <c r="C38" s="17">
        <v>42531</v>
      </c>
      <c r="D38" s="17">
        <v>42506</v>
      </c>
      <c r="E38" s="17"/>
      <c r="F38" s="17"/>
      <c r="G38" s="1">
        <f t="shared" si="0"/>
        <v>-25</v>
      </c>
      <c r="H38" s="16">
        <f t="shared" si="1"/>
        <v>-7750</v>
      </c>
    </row>
    <row r="39" spans="1:8">
      <c r="A39" s="28" t="s">
        <v>79</v>
      </c>
      <c r="B39" s="16">
        <v>300</v>
      </c>
      <c r="C39" s="17">
        <v>42524</v>
      </c>
      <c r="D39" s="17">
        <v>42514</v>
      </c>
      <c r="E39" s="17"/>
      <c r="F39" s="17"/>
      <c r="G39" s="1">
        <f t="shared" si="0"/>
        <v>-10</v>
      </c>
      <c r="H39" s="16">
        <f t="shared" si="1"/>
        <v>-3000</v>
      </c>
    </row>
    <row r="40" spans="1:8">
      <c r="A40" s="28" t="s">
        <v>80</v>
      </c>
      <c r="B40" s="16">
        <v>545.45000000000005</v>
      </c>
      <c r="C40" s="17">
        <v>42536</v>
      </c>
      <c r="D40" s="17">
        <v>42514</v>
      </c>
      <c r="E40" s="17"/>
      <c r="F40" s="17"/>
      <c r="G40" s="1">
        <f t="shared" si="0"/>
        <v>-22</v>
      </c>
      <c r="H40" s="16">
        <f t="shared" si="1"/>
        <v>-11999.900000000001</v>
      </c>
    </row>
    <row r="41" spans="1:8">
      <c r="A41" s="28" t="s">
        <v>81</v>
      </c>
      <c r="B41" s="16">
        <v>7198.07</v>
      </c>
      <c r="C41" s="17">
        <v>42529</v>
      </c>
      <c r="D41" s="17">
        <v>42514</v>
      </c>
      <c r="E41" s="17"/>
      <c r="F41" s="17"/>
      <c r="G41" s="1">
        <f t="shared" si="0"/>
        <v>-15</v>
      </c>
      <c r="H41" s="16">
        <f t="shared" si="1"/>
        <v>-107971.04999999999</v>
      </c>
    </row>
    <row r="42" spans="1:8">
      <c r="A42" s="28" t="s">
        <v>82</v>
      </c>
      <c r="B42" s="16">
        <v>247.34</v>
      </c>
      <c r="C42" s="17">
        <v>42529</v>
      </c>
      <c r="D42" s="17">
        <v>42514</v>
      </c>
      <c r="E42" s="17"/>
      <c r="F42" s="17"/>
      <c r="G42" s="1">
        <f t="shared" si="0"/>
        <v>-15</v>
      </c>
      <c r="H42" s="16">
        <f t="shared" si="1"/>
        <v>-3710.1</v>
      </c>
    </row>
    <row r="43" spans="1:8">
      <c r="A43" s="28" t="s">
        <v>83</v>
      </c>
      <c r="B43" s="16">
        <v>31.87</v>
      </c>
      <c r="C43" s="17">
        <v>42537</v>
      </c>
      <c r="D43" s="17">
        <v>42514</v>
      </c>
      <c r="E43" s="17"/>
      <c r="F43" s="17"/>
      <c r="G43" s="1">
        <f t="shared" si="0"/>
        <v>-23</v>
      </c>
      <c r="H43" s="16">
        <f t="shared" si="1"/>
        <v>-733.01</v>
      </c>
    </row>
    <row r="44" spans="1:8">
      <c r="A44" s="28" t="s">
        <v>84</v>
      </c>
      <c r="B44" s="16">
        <v>600</v>
      </c>
      <c r="C44" s="17">
        <v>42544</v>
      </c>
      <c r="D44" s="17">
        <v>42514</v>
      </c>
      <c r="E44" s="17"/>
      <c r="F44" s="17"/>
      <c r="G44" s="1">
        <f t="shared" si="0"/>
        <v>-30</v>
      </c>
      <c r="H44" s="16">
        <f t="shared" si="1"/>
        <v>-18000</v>
      </c>
    </row>
    <row r="45" spans="1:8">
      <c r="A45" s="28" t="s">
        <v>85</v>
      </c>
      <c r="B45" s="16">
        <v>586.07000000000005</v>
      </c>
      <c r="C45" s="17">
        <v>42544</v>
      </c>
      <c r="D45" s="17">
        <v>42514</v>
      </c>
      <c r="E45" s="17"/>
      <c r="F45" s="17"/>
      <c r="G45" s="1">
        <f t="shared" si="0"/>
        <v>-30</v>
      </c>
      <c r="H45" s="16">
        <f t="shared" si="1"/>
        <v>-17582.100000000002</v>
      </c>
    </row>
    <row r="46" spans="1:8">
      <c r="A46" s="28" t="s">
        <v>86</v>
      </c>
      <c r="B46" s="16">
        <v>300</v>
      </c>
      <c r="C46" s="17">
        <v>42526</v>
      </c>
      <c r="D46" s="17">
        <v>42514</v>
      </c>
      <c r="E46" s="17"/>
      <c r="F46" s="17"/>
      <c r="G46" s="1">
        <f t="shared" si="0"/>
        <v>-12</v>
      </c>
      <c r="H46" s="16">
        <f t="shared" si="1"/>
        <v>-3600</v>
      </c>
    </row>
    <row r="47" spans="1:8">
      <c r="A47" s="28" t="s">
        <v>87</v>
      </c>
      <c r="B47" s="16">
        <v>477.5</v>
      </c>
      <c r="C47" s="17">
        <v>42544</v>
      </c>
      <c r="D47" s="17">
        <v>42514</v>
      </c>
      <c r="E47" s="17"/>
      <c r="F47" s="17"/>
      <c r="G47" s="1">
        <f t="shared" si="0"/>
        <v>-30</v>
      </c>
      <c r="H47" s="16">
        <f t="shared" si="1"/>
        <v>-14325</v>
      </c>
    </row>
    <row r="48" spans="1:8">
      <c r="A48" s="28" t="s">
        <v>88</v>
      </c>
      <c r="B48" s="16">
        <v>300</v>
      </c>
      <c r="C48" s="17">
        <v>42543</v>
      </c>
      <c r="D48" s="17">
        <v>42514</v>
      </c>
      <c r="E48" s="17"/>
      <c r="F48" s="17"/>
      <c r="G48" s="1">
        <f t="shared" si="0"/>
        <v>-29</v>
      </c>
      <c r="H48" s="16">
        <f t="shared" si="1"/>
        <v>-8700</v>
      </c>
    </row>
    <row r="49" spans="1:8">
      <c r="A49" s="28" t="s">
        <v>89</v>
      </c>
      <c r="B49" s="16">
        <v>135.1</v>
      </c>
      <c r="C49" s="17">
        <v>42539</v>
      </c>
      <c r="D49" s="17">
        <v>42514</v>
      </c>
      <c r="E49" s="17"/>
      <c r="F49" s="17"/>
      <c r="G49" s="1">
        <f t="shared" si="0"/>
        <v>-25</v>
      </c>
      <c r="H49" s="16">
        <f t="shared" si="1"/>
        <v>-3377.5</v>
      </c>
    </row>
    <row r="50" spans="1:8">
      <c r="A50" s="28" t="s">
        <v>90</v>
      </c>
      <c r="B50" s="16">
        <v>95.3</v>
      </c>
      <c r="C50" s="17">
        <v>42546</v>
      </c>
      <c r="D50" s="17">
        <v>42522</v>
      </c>
      <c r="E50" s="17"/>
      <c r="F50" s="17"/>
      <c r="G50" s="1">
        <f t="shared" si="0"/>
        <v>-24</v>
      </c>
      <c r="H50" s="16">
        <f t="shared" si="1"/>
        <v>-2287.1999999999998</v>
      </c>
    </row>
    <row r="51" spans="1:8">
      <c r="A51" s="28" t="s">
        <v>91</v>
      </c>
      <c r="B51" s="16">
        <v>245.45</v>
      </c>
      <c r="C51" s="17">
        <v>42544</v>
      </c>
      <c r="D51" s="17">
        <v>42522</v>
      </c>
      <c r="E51" s="17"/>
      <c r="F51" s="17"/>
      <c r="G51" s="1">
        <f t="shared" si="0"/>
        <v>-22</v>
      </c>
      <c r="H51" s="16">
        <f t="shared" si="1"/>
        <v>-5399.9</v>
      </c>
    </row>
    <row r="52" spans="1:8">
      <c r="A52" s="28" t="s">
        <v>92</v>
      </c>
      <c r="B52" s="16">
        <v>880</v>
      </c>
      <c r="C52" s="17">
        <v>42543</v>
      </c>
      <c r="D52" s="17">
        <v>42522</v>
      </c>
      <c r="E52" s="17"/>
      <c r="F52" s="17"/>
      <c r="G52" s="1">
        <f t="shared" si="0"/>
        <v>-21</v>
      </c>
      <c r="H52" s="16">
        <f t="shared" si="1"/>
        <v>-18480</v>
      </c>
    </row>
    <row r="53" spans="1:8">
      <c r="A53" s="28" t="s">
        <v>93</v>
      </c>
      <c r="B53" s="16">
        <v>272.73</v>
      </c>
      <c r="C53" s="17">
        <v>42544</v>
      </c>
      <c r="D53" s="17">
        <v>42522</v>
      </c>
      <c r="E53" s="17"/>
      <c r="F53" s="17"/>
      <c r="G53" s="1">
        <f t="shared" si="0"/>
        <v>-22</v>
      </c>
      <c r="H53" s="16">
        <f t="shared" si="1"/>
        <v>-6000.06</v>
      </c>
    </row>
    <row r="54" spans="1:8" s="33" customFormat="1">
      <c r="A54" s="29" t="s">
        <v>94</v>
      </c>
      <c r="B54" s="30">
        <v>150</v>
      </c>
      <c r="C54" s="31">
        <v>42581</v>
      </c>
      <c r="D54" s="31">
        <v>42522</v>
      </c>
      <c r="E54" s="31"/>
      <c r="F54" s="31"/>
      <c r="G54" s="32">
        <f t="shared" si="0"/>
        <v>-59</v>
      </c>
      <c r="H54" s="30">
        <f t="shared" si="1"/>
        <v>-8850</v>
      </c>
    </row>
    <row r="55" spans="1:8">
      <c r="A55" s="28" t="s">
        <v>95</v>
      </c>
      <c r="B55" s="16">
        <v>460</v>
      </c>
      <c r="C55" s="17">
        <v>42550</v>
      </c>
      <c r="D55" s="17">
        <v>42522</v>
      </c>
      <c r="E55" s="17"/>
      <c r="F55" s="17"/>
      <c r="G55" s="1">
        <f t="shared" si="0"/>
        <v>-28</v>
      </c>
      <c r="H55" s="16">
        <f t="shared" si="1"/>
        <v>-12880</v>
      </c>
    </row>
    <row r="56" spans="1:8" s="38" customFormat="1">
      <c r="A56" s="34" t="s">
        <v>96</v>
      </c>
      <c r="B56" s="35">
        <v>463.64</v>
      </c>
      <c r="C56" s="36">
        <v>42551</v>
      </c>
      <c r="D56" s="36">
        <v>42522</v>
      </c>
      <c r="E56" s="36"/>
      <c r="F56" s="36"/>
      <c r="G56" s="37">
        <f t="shared" si="0"/>
        <v>-29</v>
      </c>
      <c r="H56" s="35">
        <f t="shared" si="1"/>
        <v>-13445.56</v>
      </c>
    </row>
    <row r="57" spans="1:8">
      <c r="A57" s="28" t="s">
        <v>97</v>
      </c>
      <c r="B57" s="16">
        <v>7790</v>
      </c>
      <c r="C57" s="17">
        <v>42546</v>
      </c>
      <c r="D57" s="17">
        <v>42522</v>
      </c>
      <c r="E57" s="17"/>
      <c r="F57" s="17"/>
      <c r="G57" s="1">
        <f t="shared" si="0"/>
        <v>-24</v>
      </c>
      <c r="H57" s="16">
        <f t="shared" si="1"/>
        <v>-186960</v>
      </c>
    </row>
    <row r="58" spans="1:8">
      <c r="A58" s="28" t="s">
        <v>98</v>
      </c>
      <c r="B58" s="16">
        <v>754.8</v>
      </c>
      <c r="C58" s="17">
        <v>42546</v>
      </c>
      <c r="D58" s="17">
        <v>42522</v>
      </c>
      <c r="E58" s="17"/>
      <c r="F58" s="17"/>
      <c r="G58" s="1">
        <f t="shared" si="0"/>
        <v>-24</v>
      </c>
      <c r="H58" s="16">
        <f t="shared" si="1"/>
        <v>-18115.199999999997</v>
      </c>
    </row>
    <row r="59" spans="1:8">
      <c r="A59" s="28" t="s">
        <v>99</v>
      </c>
      <c r="B59" s="16">
        <v>646</v>
      </c>
      <c r="C59" s="17">
        <v>42544</v>
      </c>
      <c r="D59" s="17">
        <v>42522</v>
      </c>
      <c r="E59" s="17"/>
      <c r="F59" s="17"/>
      <c r="G59" s="1">
        <f t="shared" si="0"/>
        <v>-22</v>
      </c>
      <c r="H59" s="16">
        <f t="shared" si="1"/>
        <v>-14212</v>
      </c>
    </row>
    <row r="60" spans="1:8">
      <c r="A60" s="28" t="s">
        <v>100</v>
      </c>
      <c r="B60" s="16">
        <v>160</v>
      </c>
      <c r="C60" s="17">
        <v>42552</v>
      </c>
      <c r="D60" s="17">
        <v>42530</v>
      </c>
      <c r="E60" s="17"/>
      <c r="F60" s="17"/>
      <c r="G60" s="1">
        <f t="shared" si="0"/>
        <v>-22</v>
      </c>
      <c r="H60" s="16">
        <f t="shared" si="1"/>
        <v>-3520</v>
      </c>
    </row>
    <row r="61" spans="1:8" s="38" customFormat="1">
      <c r="A61" s="34" t="s">
        <v>101</v>
      </c>
      <c r="B61" s="35">
        <v>247.34</v>
      </c>
      <c r="C61" s="36">
        <v>42559</v>
      </c>
      <c r="D61" s="36">
        <v>42530</v>
      </c>
      <c r="E61" s="36"/>
      <c r="F61" s="36"/>
      <c r="G61" s="37">
        <f t="shared" si="0"/>
        <v>-29</v>
      </c>
      <c r="H61" s="35">
        <f t="shared" si="1"/>
        <v>-7172.86</v>
      </c>
    </row>
    <row r="62" spans="1:8" s="33" customFormat="1">
      <c r="A62" s="29" t="s">
        <v>102</v>
      </c>
      <c r="B62" s="30">
        <v>7198.07</v>
      </c>
      <c r="C62" s="31">
        <v>42559</v>
      </c>
      <c r="D62" s="31">
        <v>42530</v>
      </c>
      <c r="E62" s="31"/>
      <c r="F62" s="31"/>
      <c r="G62" s="32">
        <f t="shared" si="0"/>
        <v>-29</v>
      </c>
      <c r="H62" s="30">
        <f t="shared" si="1"/>
        <v>-208744.03</v>
      </c>
    </row>
    <row r="63" spans="1:8" s="38" customFormat="1">
      <c r="A63" s="34" t="s">
        <v>103</v>
      </c>
      <c r="B63" s="35">
        <v>327.27</v>
      </c>
      <c r="C63" s="36">
        <v>42559</v>
      </c>
      <c r="D63" s="36">
        <v>42530</v>
      </c>
      <c r="E63" s="36"/>
      <c r="F63" s="36"/>
      <c r="G63" s="37">
        <f t="shared" si="0"/>
        <v>-29</v>
      </c>
      <c r="H63" s="35">
        <f t="shared" si="1"/>
        <v>-9490.83</v>
      </c>
    </row>
    <row r="64" spans="1:8" s="38" customFormat="1">
      <c r="A64" s="34" t="s">
        <v>104</v>
      </c>
      <c r="B64" s="35">
        <v>306.81</v>
      </c>
      <c r="C64" s="36">
        <v>42558</v>
      </c>
      <c r="D64" s="36">
        <v>42530</v>
      </c>
      <c r="E64" s="36"/>
      <c r="F64" s="36"/>
      <c r="G64" s="37">
        <f t="shared" si="0"/>
        <v>-28</v>
      </c>
      <c r="H64" s="35">
        <f t="shared" si="1"/>
        <v>-8590.68</v>
      </c>
    </row>
    <row r="65" spans="1:8" s="38" customFormat="1">
      <c r="A65" s="34" t="s">
        <v>104</v>
      </c>
      <c r="B65" s="35">
        <v>68.19</v>
      </c>
      <c r="C65" s="36">
        <v>42558</v>
      </c>
      <c r="D65" s="36">
        <v>42530</v>
      </c>
      <c r="E65" s="36"/>
      <c r="F65" s="36"/>
      <c r="G65" s="37">
        <f t="shared" si="0"/>
        <v>-28</v>
      </c>
      <c r="H65" s="35">
        <f t="shared" si="1"/>
        <v>-1909.32</v>
      </c>
    </row>
    <row r="66" spans="1:8" s="38" customFormat="1">
      <c r="A66" s="34" t="s">
        <v>104</v>
      </c>
      <c r="B66" s="35">
        <v>323.98</v>
      </c>
      <c r="C66" s="36">
        <v>42558</v>
      </c>
      <c r="D66" s="36">
        <v>42530</v>
      </c>
      <c r="E66" s="36"/>
      <c r="F66" s="36"/>
      <c r="G66" s="37">
        <f t="shared" si="0"/>
        <v>-28</v>
      </c>
      <c r="H66" s="35">
        <f t="shared" si="1"/>
        <v>-9071.44</v>
      </c>
    </row>
    <row r="67" spans="1:8">
      <c r="A67" s="28" t="s">
        <v>105</v>
      </c>
      <c r="B67" s="16">
        <v>76</v>
      </c>
      <c r="C67" s="17">
        <v>42559</v>
      </c>
      <c r="D67" s="17">
        <v>42530</v>
      </c>
      <c r="E67" s="17"/>
      <c r="F67" s="17"/>
      <c r="G67" s="1">
        <f t="shared" si="0"/>
        <v>-29</v>
      </c>
      <c r="H67" s="16">
        <f t="shared" si="1"/>
        <v>-2204</v>
      </c>
    </row>
    <row r="68" spans="1:8">
      <c r="A68" s="28" t="s">
        <v>106</v>
      </c>
      <c r="B68" s="16">
        <v>63.98</v>
      </c>
      <c r="C68" s="17">
        <v>42559</v>
      </c>
      <c r="D68" s="17">
        <v>42530</v>
      </c>
      <c r="E68" s="17"/>
      <c r="F68" s="17"/>
      <c r="G68" s="1">
        <f t="shared" si="0"/>
        <v>-29</v>
      </c>
      <c r="H68" s="16">
        <f t="shared" si="1"/>
        <v>-1855.4199999999998</v>
      </c>
    </row>
    <row r="69" spans="1:8">
      <c r="A69" s="28" t="s">
        <v>107</v>
      </c>
      <c r="B69" s="16">
        <v>1300</v>
      </c>
      <c r="C69" s="17">
        <v>42558</v>
      </c>
      <c r="D69" s="17">
        <v>42530</v>
      </c>
      <c r="E69" s="17"/>
      <c r="F69" s="17"/>
      <c r="G69" s="1">
        <f t="shared" ref="G69:G132" si="2">D69-C69-(F69-E69)</f>
        <v>-28</v>
      </c>
      <c r="H69" s="16">
        <f t="shared" ref="H69:H132" si="3">B69*G69</f>
        <v>-36400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sheetProtection password="DEAF" sheet="1" formatCells="0" formatColumns="0" formatRows="0" insertColumns="0" insertRows="0" insertHyperlinks="0" deleteColumns="0" deleteRows="0" sort="0" pivotTables="0"/>
  <mergeCells count="1">
    <mergeCell ref="E3:F3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40845.11</v>
      </c>
      <c r="C1">
        <f>COUNTA(A4:A203)</f>
        <v>23</v>
      </c>
      <c r="G1" s="20">
        <f>IF(B1&lt;&gt;0,H1/B1,0)</f>
        <v>0.34629751272551301</v>
      </c>
      <c r="H1" s="19">
        <f>SUM(H4:H195)</f>
        <v>14144.559999999979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64" t="s">
        <v>11</v>
      </c>
      <c r="F3" s="65"/>
      <c r="G3" s="14" t="s">
        <v>9</v>
      </c>
      <c r="H3" s="14" t="s">
        <v>10</v>
      </c>
    </row>
    <row r="4" spans="1:8">
      <c r="A4" s="28" t="s">
        <v>108</v>
      </c>
      <c r="B4" s="16">
        <v>1008</v>
      </c>
      <c r="C4" s="17">
        <v>42544</v>
      </c>
      <c r="D4" s="17">
        <v>42555</v>
      </c>
      <c r="E4" s="17"/>
      <c r="F4" s="17"/>
      <c r="G4" s="1">
        <f>D4-C4-(F4-E4)</f>
        <v>11</v>
      </c>
      <c r="H4" s="16">
        <f>B4*G4</f>
        <v>11088</v>
      </c>
    </row>
    <row r="5" spans="1:8">
      <c r="A5" s="28" t="s">
        <v>109</v>
      </c>
      <c r="B5" s="16">
        <v>270</v>
      </c>
      <c r="C5" s="17">
        <v>42572</v>
      </c>
      <c r="D5" s="17">
        <v>42555</v>
      </c>
      <c r="E5" s="17"/>
      <c r="F5" s="17"/>
      <c r="G5" s="1">
        <f t="shared" ref="G5:G68" si="0">D5-C5-(F5-E5)</f>
        <v>-17</v>
      </c>
      <c r="H5" s="16">
        <f t="shared" ref="H5:H68" si="1">B5*G5</f>
        <v>-4590</v>
      </c>
    </row>
    <row r="6" spans="1:8">
      <c r="A6" s="28" t="s">
        <v>110</v>
      </c>
      <c r="B6" s="16">
        <v>2694</v>
      </c>
      <c r="C6" s="17">
        <v>42573</v>
      </c>
      <c r="D6" s="17">
        <v>42555</v>
      </c>
      <c r="E6" s="17"/>
      <c r="F6" s="17"/>
      <c r="G6" s="1">
        <f t="shared" si="0"/>
        <v>-18</v>
      </c>
      <c r="H6" s="16">
        <f t="shared" si="1"/>
        <v>-48492</v>
      </c>
    </row>
    <row r="7" spans="1:8">
      <c r="A7" s="28" t="s">
        <v>111</v>
      </c>
      <c r="B7" s="16">
        <v>1000</v>
      </c>
      <c r="C7" s="17">
        <v>42568</v>
      </c>
      <c r="D7" s="17">
        <v>42555</v>
      </c>
      <c r="E7" s="17"/>
      <c r="F7" s="17"/>
      <c r="G7" s="1">
        <f t="shared" si="0"/>
        <v>-13</v>
      </c>
      <c r="H7" s="16">
        <f t="shared" si="1"/>
        <v>-13000</v>
      </c>
    </row>
    <row r="8" spans="1:8">
      <c r="A8" s="28" t="s">
        <v>112</v>
      </c>
      <c r="B8" s="16">
        <v>7198.07</v>
      </c>
      <c r="C8" s="17">
        <v>42588</v>
      </c>
      <c r="D8" s="17">
        <v>42577</v>
      </c>
      <c r="E8" s="17"/>
      <c r="F8" s="17"/>
      <c r="G8" s="1">
        <f t="shared" si="0"/>
        <v>-11</v>
      </c>
      <c r="H8" s="16">
        <f t="shared" si="1"/>
        <v>-79178.76999999999</v>
      </c>
    </row>
    <row r="9" spans="1:8">
      <c r="A9" s="28" t="s">
        <v>113</v>
      </c>
      <c r="B9" s="16">
        <v>247.34</v>
      </c>
      <c r="C9" s="17">
        <v>42588</v>
      </c>
      <c r="D9" s="17">
        <v>42577</v>
      </c>
      <c r="E9" s="17"/>
      <c r="F9" s="17"/>
      <c r="G9" s="1">
        <f t="shared" si="0"/>
        <v>-11</v>
      </c>
      <c r="H9" s="16">
        <f t="shared" si="1"/>
        <v>-2720.7400000000002</v>
      </c>
    </row>
    <row r="10" spans="1:8">
      <c r="A10" s="28" t="s">
        <v>114</v>
      </c>
      <c r="B10" s="16">
        <v>152</v>
      </c>
      <c r="C10" s="17">
        <v>42587</v>
      </c>
      <c r="D10" s="17">
        <v>42577</v>
      </c>
      <c r="E10" s="17"/>
      <c r="F10" s="17"/>
      <c r="G10" s="1">
        <f t="shared" si="0"/>
        <v>-10</v>
      </c>
      <c r="H10" s="16">
        <f t="shared" si="1"/>
        <v>-1520</v>
      </c>
    </row>
    <row r="11" spans="1:8">
      <c r="A11" s="28" t="s">
        <v>115</v>
      </c>
      <c r="B11" s="16">
        <v>150</v>
      </c>
      <c r="C11" s="17">
        <v>42545</v>
      </c>
      <c r="D11" s="17">
        <v>42577</v>
      </c>
      <c r="E11" s="17"/>
      <c r="F11" s="17"/>
      <c r="G11" s="1">
        <f t="shared" si="0"/>
        <v>32</v>
      </c>
      <c r="H11" s="16">
        <f t="shared" si="1"/>
        <v>4800</v>
      </c>
    </row>
    <row r="12" spans="1:8">
      <c r="A12" s="28" t="s">
        <v>116</v>
      </c>
      <c r="B12" s="16">
        <v>250</v>
      </c>
      <c r="C12" s="17">
        <v>42599</v>
      </c>
      <c r="D12" s="17">
        <v>42577</v>
      </c>
      <c r="E12" s="17"/>
      <c r="F12" s="17"/>
      <c r="G12" s="1">
        <f t="shared" si="0"/>
        <v>-22</v>
      </c>
      <c r="H12" s="16">
        <f t="shared" si="1"/>
        <v>-5500</v>
      </c>
    </row>
    <row r="13" spans="1:8">
      <c r="A13" s="28" t="s">
        <v>117</v>
      </c>
      <c r="B13" s="16">
        <v>544.26</v>
      </c>
      <c r="C13" s="17">
        <v>42586</v>
      </c>
      <c r="D13" s="17">
        <v>42577</v>
      </c>
      <c r="E13" s="17"/>
      <c r="F13" s="17"/>
      <c r="G13" s="1">
        <f t="shared" si="0"/>
        <v>-9</v>
      </c>
      <c r="H13" s="16">
        <f t="shared" si="1"/>
        <v>-4898.34</v>
      </c>
    </row>
    <row r="14" spans="1:8">
      <c r="A14" s="28" t="s">
        <v>118</v>
      </c>
      <c r="B14" s="16">
        <v>287</v>
      </c>
      <c r="C14" s="17">
        <v>42599</v>
      </c>
      <c r="D14" s="17">
        <v>42585</v>
      </c>
      <c r="E14" s="17"/>
      <c r="F14" s="17"/>
      <c r="G14" s="1">
        <f t="shared" si="0"/>
        <v>-14</v>
      </c>
      <c r="H14" s="16">
        <f t="shared" si="1"/>
        <v>-4018</v>
      </c>
    </row>
    <row r="15" spans="1:8">
      <c r="A15" s="28" t="s">
        <v>118</v>
      </c>
      <c r="B15" s="16">
        <v>308</v>
      </c>
      <c r="C15" s="17">
        <v>42599</v>
      </c>
      <c r="D15" s="17">
        <v>42586</v>
      </c>
      <c r="E15" s="17"/>
      <c r="F15" s="17"/>
      <c r="G15" s="1">
        <f t="shared" si="0"/>
        <v>-13</v>
      </c>
      <c r="H15" s="16">
        <f t="shared" si="1"/>
        <v>-4004</v>
      </c>
    </row>
    <row r="16" spans="1:8">
      <c r="A16" s="28" t="s">
        <v>119</v>
      </c>
      <c r="B16" s="16">
        <v>9555</v>
      </c>
      <c r="C16" s="17">
        <v>42613</v>
      </c>
      <c r="D16" s="17">
        <v>42586</v>
      </c>
      <c r="E16" s="17"/>
      <c r="F16" s="17"/>
      <c r="G16" s="1">
        <f t="shared" si="0"/>
        <v>-27</v>
      </c>
      <c r="H16" s="16">
        <f t="shared" si="1"/>
        <v>-257985</v>
      </c>
    </row>
    <row r="17" spans="1:8">
      <c r="A17" s="28" t="s">
        <v>120</v>
      </c>
      <c r="B17" s="16">
        <v>303.27999999999997</v>
      </c>
      <c r="C17" s="17">
        <v>42617</v>
      </c>
      <c r="D17" s="17">
        <v>42612</v>
      </c>
      <c r="E17" s="17"/>
      <c r="F17" s="17"/>
      <c r="G17" s="1">
        <f t="shared" si="0"/>
        <v>-5</v>
      </c>
      <c r="H17" s="16">
        <f t="shared" si="1"/>
        <v>-1516.3999999999999</v>
      </c>
    </row>
    <row r="18" spans="1:8">
      <c r="A18" s="28" t="s">
        <v>121</v>
      </c>
      <c r="B18" s="16">
        <v>360.65</v>
      </c>
      <c r="C18" s="17">
        <v>42617</v>
      </c>
      <c r="D18" s="17">
        <v>42612</v>
      </c>
      <c r="E18" s="17"/>
      <c r="F18" s="17"/>
      <c r="G18" s="1">
        <f t="shared" si="0"/>
        <v>-5</v>
      </c>
      <c r="H18" s="16">
        <f t="shared" si="1"/>
        <v>-1803.25</v>
      </c>
    </row>
    <row r="19" spans="1:8">
      <c r="A19" s="28" t="s">
        <v>122</v>
      </c>
      <c r="B19" s="16">
        <v>22.07</v>
      </c>
      <c r="C19" s="17">
        <v>42617</v>
      </c>
      <c r="D19" s="17">
        <v>42612</v>
      </c>
      <c r="E19" s="17"/>
      <c r="F19" s="17"/>
      <c r="G19" s="1">
        <f t="shared" si="0"/>
        <v>-5</v>
      </c>
      <c r="H19" s="16">
        <f t="shared" si="1"/>
        <v>-110.35</v>
      </c>
    </row>
    <row r="20" spans="1:8">
      <c r="A20" s="28" t="s">
        <v>123</v>
      </c>
      <c r="B20" s="16">
        <v>63.98</v>
      </c>
      <c r="C20" s="17">
        <v>42617</v>
      </c>
      <c r="D20" s="17">
        <v>42612</v>
      </c>
      <c r="E20" s="17"/>
      <c r="F20" s="17"/>
      <c r="G20" s="1">
        <f t="shared" si="0"/>
        <v>-5</v>
      </c>
      <c r="H20" s="16">
        <f t="shared" si="1"/>
        <v>-319.89999999999998</v>
      </c>
    </row>
    <row r="21" spans="1:8">
      <c r="A21" s="28" t="s">
        <v>124</v>
      </c>
      <c r="B21" s="16">
        <v>37.270000000000003</v>
      </c>
      <c r="C21" s="17">
        <v>42561</v>
      </c>
      <c r="D21" s="17">
        <v>42612</v>
      </c>
      <c r="E21" s="17"/>
      <c r="F21" s="17"/>
      <c r="G21" s="1">
        <f t="shared" si="0"/>
        <v>51</v>
      </c>
      <c r="H21" s="16">
        <f t="shared" si="1"/>
        <v>1900.7700000000002</v>
      </c>
    </row>
    <row r="22" spans="1:8">
      <c r="A22" s="28" t="s">
        <v>125</v>
      </c>
      <c r="B22" s="16">
        <v>10.47</v>
      </c>
      <c r="C22" s="17">
        <v>42599</v>
      </c>
      <c r="D22" s="17">
        <v>42612</v>
      </c>
      <c r="E22" s="17"/>
      <c r="F22" s="17"/>
      <c r="G22" s="1">
        <f t="shared" si="0"/>
        <v>13</v>
      </c>
      <c r="H22" s="16">
        <f t="shared" si="1"/>
        <v>136.11000000000001</v>
      </c>
    </row>
    <row r="23" spans="1:8">
      <c r="A23" s="28" t="s">
        <v>126</v>
      </c>
      <c r="B23" s="16">
        <v>48.19</v>
      </c>
      <c r="C23" s="17">
        <v>42623</v>
      </c>
      <c r="D23" s="17">
        <v>42612</v>
      </c>
      <c r="E23" s="17"/>
      <c r="F23" s="17"/>
      <c r="G23" s="1">
        <f t="shared" si="0"/>
        <v>-11</v>
      </c>
      <c r="H23" s="16">
        <f t="shared" si="1"/>
        <v>-530.08999999999992</v>
      </c>
    </row>
    <row r="24" spans="1:8">
      <c r="A24" s="28" t="s">
        <v>127</v>
      </c>
      <c r="B24" s="16">
        <v>16045</v>
      </c>
      <c r="C24" s="17">
        <v>42613</v>
      </c>
      <c r="D24" s="17">
        <v>42640</v>
      </c>
      <c r="E24" s="17"/>
      <c r="F24" s="17"/>
      <c r="G24" s="1">
        <f t="shared" si="0"/>
        <v>27</v>
      </c>
      <c r="H24" s="16">
        <f t="shared" si="1"/>
        <v>433215</v>
      </c>
    </row>
    <row r="25" spans="1:8">
      <c r="A25" s="28" t="s">
        <v>128</v>
      </c>
      <c r="B25" s="16">
        <v>20.53</v>
      </c>
      <c r="C25" s="17">
        <v>42656</v>
      </c>
      <c r="D25" s="17">
        <v>42640</v>
      </c>
      <c r="E25" s="17"/>
      <c r="F25" s="17"/>
      <c r="G25" s="1">
        <f t="shared" si="0"/>
        <v>-16</v>
      </c>
      <c r="H25" s="16">
        <f t="shared" si="1"/>
        <v>-328.48</v>
      </c>
    </row>
    <row r="26" spans="1:8">
      <c r="A26" s="28" t="s">
        <v>129</v>
      </c>
      <c r="B26" s="16">
        <v>270</v>
      </c>
      <c r="C26" s="17">
        <v>42664</v>
      </c>
      <c r="D26" s="17">
        <v>42640</v>
      </c>
      <c r="E26" s="17"/>
      <c r="F26" s="17"/>
      <c r="G26" s="1">
        <f t="shared" si="0"/>
        <v>-24</v>
      </c>
      <c r="H26" s="16">
        <f t="shared" si="1"/>
        <v>-6480</v>
      </c>
    </row>
    <row r="27" spans="1:8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sheetProtection password="DEAF" sheet="1" formatCells="0" formatColumns="0" formatRows="0" insertColumns="0" insertRows="0" insertHyperlinks="0" deleteColumns="0" deleteRows="0" sort="0" pivotTables="0"/>
  <mergeCells count="1">
    <mergeCell ref="E3:F3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9">
        <f>SUM(B4:B195)</f>
        <v>27063.64</v>
      </c>
      <c r="C1">
        <f>COUNTA(A4:A203)</f>
        <v>23</v>
      </c>
      <c r="G1" s="20">
        <f>IF(B1&lt;&gt;0,H1/B1,0)</f>
        <v>-18.235361540428411</v>
      </c>
      <c r="H1" s="19">
        <f>SUM(H4:H195)</f>
        <v>-493515.25999999989</v>
      </c>
    </row>
    <row r="3" spans="1:8" s="15" customFormat="1" ht="45">
      <c r="A3" s="14" t="s">
        <v>5</v>
      </c>
      <c r="B3" s="14" t="s">
        <v>6</v>
      </c>
      <c r="C3" s="14" t="s">
        <v>7</v>
      </c>
      <c r="D3" s="14" t="s">
        <v>8</v>
      </c>
      <c r="E3" s="64" t="s">
        <v>11</v>
      </c>
      <c r="F3" s="65"/>
      <c r="G3" s="14" t="s">
        <v>9</v>
      </c>
      <c r="H3" s="14" t="s">
        <v>10</v>
      </c>
    </row>
    <row r="4" spans="1:8">
      <c r="A4" s="28" t="s">
        <v>130</v>
      </c>
      <c r="B4" s="16">
        <v>250</v>
      </c>
      <c r="C4" s="17">
        <v>42680</v>
      </c>
      <c r="D4" s="17">
        <v>42654</v>
      </c>
      <c r="E4" s="17"/>
      <c r="F4" s="17"/>
      <c r="G4" s="1">
        <f>D4-C4-(F4-E4)</f>
        <v>-26</v>
      </c>
      <c r="H4" s="16">
        <f>B4*G4</f>
        <v>-6500</v>
      </c>
    </row>
    <row r="5" spans="1:8">
      <c r="A5" s="28" t="s">
        <v>131</v>
      </c>
      <c r="B5" s="16">
        <v>36.58</v>
      </c>
      <c r="C5" s="17">
        <v>42672</v>
      </c>
      <c r="D5" s="17">
        <v>42654</v>
      </c>
      <c r="E5" s="17"/>
      <c r="F5" s="17"/>
      <c r="G5" s="1">
        <f t="shared" ref="G5:G68" si="0">D5-C5-(F5-E5)</f>
        <v>-18</v>
      </c>
      <c r="H5" s="16">
        <f t="shared" ref="H5:H68" si="1">B5*G5</f>
        <v>-658.43999999999994</v>
      </c>
    </row>
    <row r="6" spans="1:8">
      <c r="A6" s="28" t="s">
        <v>132</v>
      </c>
      <c r="B6" s="16">
        <v>509.85</v>
      </c>
      <c r="C6" s="17">
        <v>42602</v>
      </c>
      <c r="D6" s="17">
        <v>42655</v>
      </c>
      <c r="E6" s="17"/>
      <c r="F6" s="17"/>
      <c r="G6" s="1">
        <f t="shared" si="0"/>
        <v>53</v>
      </c>
      <c r="H6" s="16">
        <f t="shared" si="1"/>
        <v>27022.050000000003</v>
      </c>
    </row>
    <row r="7" spans="1:8">
      <c r="A7" s="28" t="s">
        <v>133</v>
      </c>
      <c r="B7" s="16">
        <v>11.23</v>
      </c>
      <c r="C7" s="17">
        <v>42680</v>
      </c>
      <c r="D7" s="17">
        <v>42678</v>
      </c>
      <c r="E7" s="17"/>
      <c r="F7" s="17"/>
      <c r="G7" s="1">
        <f t="shared" si="0"/>
        <v>-2</v>
      </c>
      <c r="H7" s="16">
        <f t="shared" si="1"/>
        <v>-22.46</v>
      </c>
    </row>
    <row r="8" spans="1:8">
      <c r="A8" s="28" t="s">
        <v>134</v>
      </c>
      <c r="B8" s="16">
        <v>598</v>
      </c>
      <c r="C8" s="17">
        <v>42692</v>
      </c>
      <c r="D8" s="17">
        <v>42678</v>
      </c>
      <c r="E8" s="17"/>
      <c r="F8" s="17"/>
      <c r="G8" s="1">
        <f t="shared" si="0"/>
        <v>-14</v>
      </c>
      <c r="H8" s="16">
        <f t="shared" si="1"/>
        <v>-8372</v>
      </c>
    </row>
    <row r="9" spans="1:8">
      <c r="A9" s="28" t="s">
        <v>135</v>
      </c>
      <c r="B9" s="16">
        <v>25</v>
      </c>
      <c r="C9" s="17">
        <v>42687</v>
      </c>
      <c r="D9" s="17">
        <v>42678</v>
      </c>
      <c r="E9" s="17"/>
      <c r="F9" s="17"/>
      <c r="G9" s="1">
        <f t="shared" si="0"/>
        <v>-9</v>
      </c>
      <c r="H9" s="16">
        <f t="shared" si="1"/>
        <v>-225</v>
      </c>
    </row>
    <row r="10" spans="1:8">
      <c r="A10" s="28" t="s">
        <v>136</v>
      </c>
      <c r="B10" s="16">
        <v>7198.07</v>
      </c>
      <c r="C10" s="17">
        <v>42690</v>
      </c>
      <c r="D10" s="17">
        <v>42678</v>
      </c>
      <c r="E10" s="17"/>
      <c r="F10" s="17"/>
      <c r="G10" s="1">
        <f t="shared" si="0"/>
        <v>-12</v>
      </c>
      <c r="H10" s="16">
        <f t="shared" si="1"/>
        <v>-86376.84</v>
      </c>
    </row>
    <row r="11" spans="1:8">
      <c r="A11" s="28" t="s">
        <v>137</v>
      </c>
      <c r="B11" s="16">
        <v>247.34</v>
      </c>
      <c r="C11" s="17">
        <v>42690</v>
      </c>
      <c r="D11" s="17">
        <v>42678</v>
      </c>
      <c r="E11" s="17"/>
      <c r="F11" s="17"/>
      <c r="G11" s="1">
        <f t="shared" si="0"/>
        <v>-12</v>
      </c>
      <c r="H11" s="16">
        <f t="shared" si="1"/>
        <v>-2968.08</v>
      </c>
    </row>
    <row r="12" spans="1:8">
      <c r="A12" s="28" t="s">
        <v>138</v>
      </c>
      <c r="B12" s="16">
        <v>39</v>
      </c>
      <c r="C12" s="17">
        <v>42715</v>
      </c>
      <c r="D12" s="17">
        <v>42682</v>
      </c>
      <c r="E12" s="17"/>
      <c r="F12" s="17"/>
      <c r="G12" s="1">
        <f t="shared" si="0"/>
        <v>-33</v>
      </c>
      <c r="H12" s="16">
        <f t="shared" si="1"/>
        <v>-1287</v>
      </c>
    </row>
    <row r="13" spans="1:8">
      <c r="A13" s="28" t="s">
        <v>139</v>
      </c>
      <c r="B13" s="16">
        <v>690</v>
      </c>
      <c r="C13" s="17">
        <v>42745</v>
      </c>
      <c r="D13" s="17">
        <v>42696</v>
      </c>
      <c r="E13" s="17"/>
      <c r="F13" s="17"/>
      <c r="G13" s="1">
        <f t="shared" si="0"/>
        <v>-49</v>
      </c>
      <c r="H13" s="16">
        <f t="shared" si="1"/>
        <v>-33810</v>
      </c>
    </row>
    <row r="14" spans="1:8">
      <c r="A14" s="28" t="s">
        <v>140</v>
      </c>
      <c r="B14" s="16">
        <v>31.45</v>
      </c>
      <c r="C14" s="17">
        <v>42725</v>
      </c>
      <c r="D14" s="17">
        <v>42696</v>
      </c>
      <c r="E14" s="17"/>
      <c r="F14" s="17"/>
      <c r="G14" s="1">
        <f t="shared" si="0"/>
        <v>-29</v>
      </c>
      <c r="H14" s="16">
        <f t="shared" si="1"/>
        <v>-912.05</v>
      </c>
    </row>
    <row r="15" spans="1:8">
      <c r="A15" s="28" t="s">
        <v>141</v>
      </c>
      <c r="B15" s="16">
        <v>7198.07</v>
      </c>
      <c r="C15" s="17">
        <v>42715</v>
      </c>
      <c r="D15" s="17">
        <v>42696</v>
      </c>
      <c r="E15" s="17"/>
      <c r="F15" s="17"/>
      <c r="G15" s="1">
        <f t="shared" si="0"/>
        <v>-19</v>
      </c>
      <c r="H15" s="16">
        <f t="shared" si="1"/>
        <v>-136763.32999999999</v>
      </c>
    </row>
    <row r="16" spans="1:8">
      <c r="A16" s="28" t="s">
        <v>142</v>
      </c>
      <c r="B16" s="16">
        <v>247.34</v>
      </c>
      <c r="C16" s="17">
        <v>42715</v>
      </c>
      <c r="D16" s="17">
        <v>42696</v>
      </c>
      <c r="E16" s="17"/>
      <c r="F16" s="17"/>
      <c r="G16" s="1">
        <f t="shared" si="0"/>
        <v>-19</v>
      </c>
      <c r="H16" s="16">
        <f t="shared" si="1"/>
        <v>-4699.46</v>
      </c>
    </row>
    <row r="17" spans="1:8">
      <c r="A17" s="28" t="s">
        <v>143</v>
      </c>
      <c r="B17" s="16">
        <v>55.9</v>
      </c>
      <c r="C17" s="17">
        <v>42741</v>
      </c>
      <c r="D17" s="17">
        <v>42723</v>
      </c>
      <c r="E17" s="17"/>
      <c r="F17" s="17"/>
      <c r="G17" s="1">
        <f t="shared" si="0"/>
        <v>-18</v>
      </c>
      <c r="H17" s="16">
        <f t="shared" si="1"/>
        <v>-1006.1999999999999</v>
      </c>
    </row>
    <row r="18" spans="1:8">
      <c r="A18" s="28" t="s">
        <v>144</v>
      </c>
      <c r="B18" s="16">
        <v>7198.07</v>
      </c>
      <c r="C18" s="17">
        <v>42746</v>
      </c>
      <c r="D18" s="17">
        <v>42723</v>
      </c>
      <c r="E18" s="17"/>
      <c r="F18" s="17"/>
      <c r="G18" s="1">
        <f t="shared" si="0"/>
        <v>-23</v>
      </c>
      <c r="H18" s="16">
        <f t="shared" si="1"/>
        <v>-165555.60999999999</v>
      </c>
    </row>
    <row r="19" spans="1:8">
      <c r="A19" s="28" t="s">
        <v>145</v>
      </c>
      <c r="B19" s="16">
        <v>247.34</v>
      </c>
      <c r="C19" s="17">
        <v>42746</v>
      </c>
      <c r="D19" s="17">
        <v>42723</v>
      </c>
      <c r="E19" s="17"/>
      <c r="F19" s="17"/>
      <c r="G19" s="1">
        <f t="shared" si="0"/>
        <v>-23</v>
      </c>
      <c r="H19" s="16">
        <f t="shared" si="1"/>
        <v>-5688.82</v>
      </c>
    </row>
    <row r="20" spans="1:8">
      <c r="A20" s="28" t="s">
        <v>146</v>
      </c>
      <c r="B20" s="16">
        <v>96.62</v>
      </c>
      <c r="C20" s="17">
        <v>42741</v>
      </c>
      <c r="D20" s="17">
        <v>42723</v>
      </c>
      <c r="E20" s="17"/>
      <c r="F20" s="17"/>
      <c r="G20" s="1">
        <f t="shared" si="0"/>
        <v>-18</v>
      </c>
      <c r="H20" s="16">
        <f t="shared" si="1"/>
        <v>-1739.16</v>
      </c>
    </row>
    <row r="21" spans="1:8">
      <c r="A21" s="28" t="s">
        <v>147</v>
      </c>
      <c r="B21" s="16">
        <v>107</v>
      </c>
      <c r="C21" s="17">
        <v>42746</v>
      </c>
      <c r="D21" s="17">
        <v>42723</v>
      </c>
      <c r="E21" s="17"/>
      <c r="F21" s="17"/>
      <c r="G21" s="1">
        <f t="shared" si="0"/>
        <v>-23</v>
      </c>
      <c r="H21" s="16">
        <f t="shared" si="1"/>
        <v>-2461</v>
      </c>
    </row>
    <row r="22" spans="1:8">
      <c r="A22" s="28" t="s">
        <v>148</v>
      </c>
      <c r="B22" s="16">
        <v>17.600000000000001</v>
      </c>
      <c r="C22" s="17">
        <v>42748</v>
      </c>
      <c r="D22" s="17">
        <v>42723</v>
      </c>
      <c r="E22" s="17"/>
      <c r="F22" s="17"/>
      <c r="G22" s="1">
        <f t="shared" si="0"/>
        <v>-25</v>
      </c>
      <c r="H22" s="16">
        <f t="shared" si="1"/>
        <v>-440.00000000000006</v>
      </c>
    </row>
    <row r="23" spans="1:8">
      <c r="A23" s="28" t="s">
        <v>149</v>
      </c>
      <c r="B23" s="16">
        <v>359</v>
      </c>
      <c r="C23" s="17">
        <v>42748</v>
      </c>
      <c r="D23" s="17">
        <v>42723</v>
      </c>
      <c r="E23" s="17"/>
      <c r="F23" s="17"/>
      <c r="G23" s="1">
        <f t="shared" si="0"/>
        <v>-25</v>
      </c>
      <c r="H23" s="16">
        <f t="shared" si="1"/>
        <v>-8975</v>
      </c>
    </row>
    <row r="24" spans="1:8">
      <c r="A24" s="28" t="s">
        <v>150</v>
      </c>
      <c r="B24" s="16">
        <v>170</v>
      </c>
      <c r="C24" s="17">
        <v>42748</v>
      </c>
      <c r="D24" s="17">
        <v>42723</v>
      </c>
      <c r="E24" s="17"/>
      <c r="F24" s="17"/>
      <c r="G24" s="1">
        <f t="shared" si="0"/>
        <v>-25</v>
      </c>
      <c r="H24" s="16">
        <f t="shared" si="1"/>
        <v>-4250</v>
      </c>
    </row>
    <row r="25" spans="1:8">
      <c r="A25" s="28" t="s">
        <v>151</v>
      </c>
      <c r="B25" s="16">
        <v>618.17999999999995</v>
      </c>
      <c r="C25" s="17">
        <v>42754</v>
      </c>
      <c r="D25" s="17">
        <v>42727</v>
      </c>
      <c r="E25" s="17"/>
      <c r="F25" s="17"/>
      <c r="G25" s="1">
        <f t="shared" si="0"/>
        <v>-27</v>
      </c>
      <c r="H25" s="16">
        <f t="shared" si="1"/>
        <v>-16690.859999999997</v>
      </c>
    </row>
    <row r="26" spans="1:8">
      <c r="A26" s="28" t="s">
        <v>152</v>
      </c>
      <c r="B26" s="16">
        <v>1112</v>
      </c>
      <c r="C26" s="17">
        <v>42755</v>
      </c>
      <c r="D26" s="17">
        <v>42727</v>
      </c>
      <c r="E26" s="17"/>
      <c r="F26" s="17"/>
      <c r="G26" s="1">
        <f t="shared" si="0"/>
        <v>-28</v>
      </c>
      <c r="H26" s="16">
        <f t="shared" si="1"/>
        <v>-31136</v>
      </c>
    </row>
    <row r="27" spans="1:8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sheetProtection password="DEAF" sheet="1" formatCells="0" formatColumns="0" formatRows="0" insertColumns="0" insertRows="0" insertHyperlinks="0" deleteColumns="0" deleteRows="0" pivotTables="0"/>
  <mergeCells count="1">
    <mergeCell ref="E3:F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2017-01-31T14:22:25Z</dcterms:modified>
</cp:coreProperties>
</file>