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668C45F1-9710-4CEE-8F6D-E50CE2A9888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G352" i="5"/>
  <c r="H352" i="5" s="1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G337" i="5"/>
  <c r="H337" i="5" s="1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G313" i="5"/>
  <c r="H313" i="5" s="1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G285" i="5"/>
  <c r="H285" i="5" s="1"/>
  <c r="G284" i="5"/>
  <c r="H284" i="5" s="1"/>
  <c r="G283" i="5"/>
  <c r="H283" i="5" s="1"/>
  <c r="G282" i="5"/>
  <c r="H282" i="5" s="1"/>
  <c r="G281" i="5"/>
  <c r="H281" i="5" s="1"/>
  <c r="G280" i="5"/>
  <c r="H280" i="5" s="1"/>
  <c r="G279" i="5"/>
  <c r="H279" i="5" s="1"/>
  <c r="G278" i="5"/>
  <c r="H278" i="5" s="1"/>
  <c r="G277" i="5"/>
  <c r="H277" i="5" s="1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G265" i="5"/>
  <c r="H265" i="5" s="1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G249" i="5"/>
  <c r="H249" i="5" s="1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G241" i="5"/>
  <c r="H241" i="5" s="1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G231" i="5"/>
  <c r="H231" i="5" s="1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G223" i="5"/>
  <c r="H223" i="5" s="1"/>
  <c r="G222" i="5"/>
  <c r="H222" i="5" s="1"/>
  <c r="G221" i="5"/>
  <c r="H221" i="5" s="1"/>
  <c r="G220" i="5"/>
  <c r="H220" i="5" s="1"/>
  <c r="G219" i="5"/>
  <c r="H219" i="5" s="1"/>
  <c r="G218" i="5"/>
  <c r="H218" i="5" s="1"/>
  <c r="G217" i="5"/>
  <c r="H217" i="5" s="1"/>
  <c r="G216" i="5"/>
  <c r="H216" i="5" s="1"/>
  <c r="G215" i="5"/>
  <c r="H215" i="5" s="1"/>
  <c r="G214" i="5"/>
  <c r="H214" i="5" s="1"/>
  <c r="G213" i="5"/>
  <c r="H213" i="5" s="1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G290" i="3"/>
  <c r="H290" i="3" s="1"/>
  <c r="G289" i="3"/>
  <c r="H289" i="3" s="1"/>
  <c r="G288" i="3"/>
  <c r="H288" i="3" s="1"/>
  <c r="G287" i="3"/>
  <c r="H287" i="3" s="1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G278" i="3"/>
  <c r="H278" i="3" s="1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H265" i="3" s="1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H255" i="3" s="1"/>
  <c r="G254" i="3"/>
  <c r="H254" i="3" s="1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G218" i="3"/>
  <c r="H218" i="3" s="1"/>
  <c r="G217" i="3"/>
  <c r="H217" i="3" s="1"/>
  <c r="G216" i="3"/>
  <c r="H216" i="3" s="1"/>
  <c r="G215" i="3"/>
  <c r="H215" i="3" s="1"/>
  <c r="G214" i="3"/>
  <c r="H214" i="3" s="1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H207" i="3"/>
  <c r="G207" i="3"/>
  <c r="G206" i="3"/>
  <c r="H206" i="3" s="1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G346" i="2"/>
  <c r="H346" i="2" s="1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G328" i="2"/>
  <c r="H328" i="2" s="1"/>
  <c r="G327" i="2"/>
  <c r="H327" i="2" s="1"/>
  <c r="G326" i="2"/>
  <c r="H326" i="2" s="1"/>
  <c r="G325" i="2"/>
  <c r="H325" i="2" s="1"/>
  <c r="G324" i="2"/>
  <c r="H324" i="2" s="1"/>
  <c r="H323" i="2"/>
  <c r="G323" i="2"/>
  <c r="G322" i="2"/>
  <c r="H322" i="2" s="1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G256" i="2"/>
  <c r="H256" i="2" s="1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G242" i="2"/>
  <c r="H242" i="2" s="1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H197" i="2" s="1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H182" i="2" s="1"/>
  <c r="G181" i="2"/>
  <c r="G180" i="2"/>
  <c r="H180" i="2" s="1"/>
  <c r="G179" i="2"/>
  <c r="H179" i="2" s="1"/>
  <c r="G178" i="2"/>
  <c r="G177" i="2"/>
  <c r="G176" i="2"/>
  <c r="H176" i="2" s="1"/>
  <c r="G175" i="2"/>
  <c r="G174" i="2"/>
  <c r="H174" i="2" s="1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H154" i="2" s="1"/>
  <c r="G153" i="2"/>
  <c r="G152" i="2"/>
  <c r="H152" i="2" s="1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G134" i="2"/>
  <c r="G133" i="2"/>
  <c r="H133" i="2" s="1"/>
  <c r="G132" i="2"/>
  <c r="H132" i="2" s="1"/>
  <c r="G131" i="2"/>
  <c r="H131" i="2" s="1"/>
  <c r="G130" i="2"/>
  <c r="H130" i="2" s="1"/>
  <c r="G129" i="2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G121" i="2"/>
  <c r="H121" i="2" s="1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H114" i="2" s="1"/>
  <c r="G113" i="2"/>
  <c r="G112" i="2"/>
  <c r="H112" i="2" s="1"/>
  <c r="G111" i="2"/>
  <c r="G110" i="2"/>
  <c r="G109" i="2"/>
  <c r="H109" i="2" s="1"/>
  <c r="G108" i="2"/>
  <c r="H108" i="2" s="1"/>
  <c r="G107" i="2"/>
  <c r="G106" i="2"/>
  <c r="H106" i="2" s="1"/>
  <c r="G105" i="2"/>
  <c r="H105" i="2" s="1"/>
  <c r="G104" i="2"/>
  <c r="H104" i="2" s="1"/>
  <c r="G103" i="2"/>
  <c r="G102" i="2"/>
  <c r="G101" i="2"/>
  <c r="G100" i="2"/>
  <c r="H100" i="2" s="1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H93" i="2" s="1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H66" i="2" s="1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 s="1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H23" i="2" s="1"/>
  <c r="G22" i="2"/>
  <c r="H22" i="2" s="1"/>
  <c r="G21" i="2"/>
  <c r="H21" i="2" s="1"/>
  <c r="G20" i="2"/>
  <c r="H20" i="2"/>
  <c r="G19" i="2"/>
  <c r="G18" i="2"/>
  <c r="H18" i="2" s="1"/>
  <c r="G17" i="2"/>
  <c r="G16" i="2"/>
  <c r="H16" i="2" s="1"/>
  <c r="G15" i="2"/>
  <c r="H15" i="2" s="1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H6" i="2" s="1"/>
  <c r="G5" i="2"/>
  <c r="H5" i="2" s="1"/>
  <c r="G4" i="2"/>
  <c r="H4" i="2" s="1"/>
  <c r="H203" i="2"/>
  <c r="H202" i="2"/>
  <c r="H199" i="2"/>
  <c r="H198" i="2"/>
  <c r="H193" i="2"/>
  <c r="H189" i="2"/>
  <c r="H187" i="2"/>
  <c r="H183" i="2"/>
  <c r="H181" i="2"/>
  <c r="H178" i="2"/>
  <c r="H177" i="2"/>
  <c r="H175" i="2"/>
  <c r="H170" i="2"/>
  <c r="H167" i="2"/>
  <c r="H163" i="2"/>
  <c r="H161" i="2"/>
  <c r="H159" i="2"/>
  <c r="H155" i="2"/>
  <c r="H153" i="2"/>
  <c r="H151" i="2"/>
  <c r="H150" i="2"/>
  <c r="H149" i="2"/>
  <c r="H145" i="2"/>
  <c r="H143" i="2"/>
  <c r="H142" i="2"/>
  <c r="H141" i="2"/>
  <c r="H135" i="2"/>
  <c r="H134" i="2"/>
  <c r="H129" i="2"/>
  <c r="H122" i="2"/>
  <c r="H119" i="2"/>
  <c r="H113" i="2"/>
  <c r="H111" i="2"/>
  <c r="H110" i="2"/>
  <c r="H107" i="2"/>
  <c r="H103" i="2"/>
  <c r="H102" i="2"/>
  <c r="H101" i="2"/>
  <c r="H97" i="2"/>
  <c r="H91" i="2"/>
  <c r="H87" i="2"/>
  <c r="H86" i="2"/>
  <c r="H85" i="2"/>
  <c r="H82" i="2"/>
  <c r="H81" i="2"/>
  <c r="H78" i="2"/>
  <c r="H77" i="2"/>
  <c r="H74" i="2"/>
  <c r="H71" i="2"/>
  <c r="H67" i="2"/>
  <c r="H65" i="2"/>
  <c r="H63" i="2"/>
  <c r="H59" i="2"/>
  <c r="H57" i="2"/>
  <c r="H55" i="2"/>
  <c r="H54" i="2"/>
  <c r="H49" i="2"/>
  <c r="H47" i="2"/>
  <c r="H46" i="2"/>
  <c r="H45" i="2"/>
  <c r="H38" i="2"/>
  <c r="H29" i="2"/>
  <c r="H26" i="2"/>
  <c r="H25" i="2"/>
  <c r="H19" i="2"/>
  <c r="H17" i="2"/>
  <c r="H14" i="2"/>
  <c r="H7" i="2"/>
  <c r="H1" i="2" l="1"/>
  <c r="C15" i="1"/>
  <c r="C14" i="1"/>
  <c r="H1" i="4"/>
  <c r="G1" i="4" s="1"/>
  <c r="D15" i="1" s="1"/>
  <c r="G1" i="5"/>
  <c r="D16" i="1" s="1"/>
  <c r="C16" i="1"/>
  <c r="H1" i="5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<sst xmlns="http://schemas.openxmlformats.org/spreadsheetml/2006/main" count="91" uniqueCount="64">
  <si>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</si>
  <si>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</si>
  <si>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</si>
  <si>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</si>
  <si>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</si>
  <si>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</si>
  <si>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</si>
  <si>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</si>
  <si>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</si>
  <si>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</si>
  <si>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</si>
  <si>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</si>
  <si>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</si>
  <si>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</si>
  <si>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</si>
  <si>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</si>
  <si>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</si>
  <si>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</si>
  <si>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</si>
  <si>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</si>
  <si>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</si>
  <si>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</si>
  <si>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000000000471 del 25/01/2022</t>
  </si>
  <si>
    <t>89 del 23/01/2022</t>
  </si>
  <si>
    <t>5/PA del 26/01/2022</t>
  </si>
  <si>
    <t>56/PA del 27/01/2022</t>
  </si>
  <si>
    <t>220319086 del 02/02/2022</t>
  </si>
  <si>
    <t>220319364 del 02/02/2022</t>
  </si>
  <si>
    <t>4842/EL del 05/02/2022</t>
  </si>
  <si>
    <t>8/FPA del 13/03/2022</t>
  </si>
  <si>
    <t>100 del 16/02/2022</t>
  </si>
  <si>
    <t>409/P/22 del 08/04/2022</t>
  </si>
  <si>
    <t>318/P/22 del 25/03/2022</t>
  </si>
  <si>
    <t>336/P/22 del 28/03/2022</t>
  </si>
  <si>
    <t>22100365/PA del 21/03/2022</t>
  </si>
  <si>
    <t>FPA 8/22 del 13/04/2022</t>
  </si>
  <si>
    <t>220715015 del 02/04/2022</t>
  </si>
  <si>
    <t>220712972 del 02/04/2022</t>
  </si>
  <si>
    <t>1281 del 05/04/2022</t>
  </si>
  <si>
    <t>1178 del 28/03/2022</t>
  </si>
  <si>
    <t>1022099845 del 12/04/2022</t>
  </si>
  <si>
    <t>3347/FVIDF del 30/05/2022</t>
  </si>
  <si>
    <t>21/PA del 27/04/2022</t>
  </si>
  <si>
    <t>164 del 23/06/2022</t>
  </si>
  <si>
    <t>2/PA-2022 del 22/06/2022</t>
  </si>
  <si>
    <t>1022127446 del 03/05/2022</t>
  </si>
  <si>
    <t>1022158924 del 30/05/2022</t>
  </si>
  <si>
    <t>221082043 del 02/06/2022</t>
  </si>
  <si>
    <t>221079915 del 02/06/2022</t>
  </si>
  <si>
    <t>199-2022 del 28/06/2022</t>
  </si>
  <si>
    <t>198-2022 del 28/06/2022</t>
  </si>
  <si>
    <t>201-2022 del 30/06/2022</t>
  </si>
  <si>
    <t>3/PA-2022 del 22/06/2022</t>
  </si>
  <si>
    <t>000211-2022 del 20/06/2022</t>
  </si>
  <si>
    <t>1022184999 del 05/07/2022</t>
  </si>
  <si>
    <t>591 del 26/07/2022</t>
  </si>
  <si>
    <t>221421440 del 02/08/2022</t>
  </si>
  <si>
    <t>221446475 del 02/08/2022</t>
  </si>
  <si>
    <t>438/PA del 27/07/2022</t>
  </si>
  <si>
    <t>41/PA del 31/07/2022</t>
  </si>
  <si>
    <t>610 del 28/07/2022</t>
  </si>
  <si>
    <t>136 del 04/09/2022</t>
  </si>
  <si>
    <t>18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</si>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</sst>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B1" sqref="B1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20</v>
      </c>
    </row>
    <row r="3" spans="1:9" ht="12.75" customHeight="1" x14ac:dyDescent="0.25">
      <c r="B3" s="2" t="s">
        <v>21</v>
      </c>
    </row>
    <row r="4" spans="1:9" ht="15.75" thickBot="1" x14ac:dyDescent="0.3"/>
    <row r="5" spans="1:9" ht="18" customHeight="1" thickBot="1" x14ac:dyDescent="0.4">
      <c r="B5" s="7" t="s">
        <v>17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42</v>
      </c>
      <c r="B9" s="33"/>
      <c r="C9" s="32">
        <f>SUM(C13:C16)</f>
        <v>50117.34</v>
      </c>
      <c r="D9" s="33"/>
      <c r="E9" s="38">
        <f>('Trimestre 1'!H1+'Trimestre 2'!H1+'Trimestre 3'!H1+'Trimestre 4'!H1)/C9</f>
        <v>-22.355821957031242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18</v>
      </c>
      <c r="F12" s="30" t="s">
        <v>19</v>
      </c>
    </row>
    <row r="13" spans="1:9" ht="22.5" customHeight="1" x14ac:dyDescent="0.25">
      <c r="A13" s="26" t="s">
        <v>13</v>
      </c>
      <c r="B13" s="15">
        <f>'Trimestre 1'!C1</f>
        <v>9</v>
      </c>
      <c r="C13" s="27">
        <f>'Trimestre 1'!B1</f>
        <v>9769.7999999999993</v>
      </c>
      <c r="D13" s="27">
        <f>'Trimestre 1'!G1</f>
        <v>-19.692439968064857</v>
      </c>
      <c r="E13" s="27">
        <v>68194.83</v>
      </c>
      <c r="F13" s="31" t="s">
        <v>62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19</v>
      </c>
      <c r="C14" s="27">
        <f>'Trimestre 2'!B1</f>
        <v>13999.91</v>
      </c>
      <c r="D14" s="27">
        <f>'Trimestre 2'!G1</f>
        <v>-23.403760452745772</v>
      </c>
      <c r="E14" s="27">
        <v>89387.95</v>
      </c>
      <c r="F14" s="31" t="s">
        <v>63</v>
      </c>
    </row>
    <row r="15" spans="1:9" ht="22.5" customHeight="1" x14ac:dyDescent="0.25">
      <c r="A15" s="26" t="s">
        <v>15</v>
      </c>
      <c r="B15" s="15">
        <f>'Trimestre 3'!C1</f>
        <v>14</v>
      </c>
      <c r="C15" s="27">
        <f>'Trimestre 3'!B1</f>
        <v>26347.629999999997</v>
      </c>
      <c r="D15" s="27">
        <f>'Trimestre 3'!G1</f>
        <v>-22.786588015696289</v>
      </c>
      <c r="E15" s="27">
        <v>90456.36</v>
      </c>
      <c r="F15" s="31" t="s">
        <v>63</v>
      </c>
    </row>
    <row r="16" spans="1:9" ht="21.75" customHeight="1" x14ac:dyDescent="0.25">
      <c r="A16" s="26" t="s">
        <v>16</v>
      </c>
      <c r="B16" s="15">
        <f>'Trimestre 4'!C1</f>
        <v>0</v>
      </c>
      <c r="C16" s="27">
        <f>'Trimestre 4'!B1</f>
        <v>0</v>
      </c>
      <c r="D16" s="27">
        <f>'Trimestre 4'!G1</f>
        <v>0</v>
      </c>
      <c r="E16" s="27"/>
      <c r="F16" s="31"/>
    </row>
  </sheetData>
  <sheetProtection algorithmName="SHA-512" hashValue="0LCbi+P2QFFXpbAGAxl2GC4hbL++KrOkaXHE3QinAzFw+0Up0C7tIP0E8NG9E0F/k8PAk3f/7p3mimH4SiAmYQ==" saltValue="NUhyaR458BEwCTqtIDKWBQ==" spinCount="100000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9769.7999999999993</v>
      </c>
      <c r="C1">
        <f>COUNTA(A4:A353)</f>
        <v>9</v>
      </c>
      <c r="G1" s="14">
        <f>IF(B1&lt;&gt;0,H1/B1,0)</f>
        <v>-19.692439968064857</v>
      </c>
      <c r="H1" s="13">
        <f>SUM(H4:H353)</f>
        <v>-192391.2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22</v>
      </c>
      <c r="B4" s="10">
        <v>4147</v>
      </c>
      <c r="C4" s="11">
        <v>44619</v>
      </c>
      <c r="D4" s="11">
        <v>44600</v>
      </c>
      <c r="E4" s="11"/>
      <c r="F4" s="11"/>
      <c r="G4" s="1">
        <f>D4-C4-(F4-E4)</f>
        <v>-19</v>
      </c>
      <c r="H4" s="10">
        <f>B4*G4</f>
        <v>-78793</v>
      </c>
    </row>
    <row r="5" spans="1:8" x14ac:dyDescent="0.25">
      <c r="A5" s="17" t="s">
        <v>23</v>
      </c>
      <c r="B5" s="10">
        <v>2050</v>
      </c>
      <c r="C5" s="11">
        <v>44629</v>
      </c>
      <c r="D5" s="11">
        <v>44600</v>
      </c>
      <c r="E5" s="11"/>
      <c r="F5" s="11"/>
      <c r="G5" s="1">
        <f t="shared" ref="G5:G68" si="0">D5-C5-(F5-E5)</f>
        <v>-29</v>
      </c>
      <c r="H5" s="10">
        <f t="shared" ref="H5:H68" si="1">B5*G5</f>
        <v>-59450</v>
      </c>
    </row>
    <row r="6" spans="1:8" x14ac:dyDescent="0.25">
      <c r="A6" s="17" t="s">
        <v>24</v>
      </c>
      <c r="B6" s="10">
        <v>249</v>
      </c>
      <c r="C6" s="11">
        <v>44623</v>
      </c>
      <c r="D6" s="11">
        <v>44600</v>
      </c>
      <c r="E6" s="11"/>
      <c r="F6" s="11"/>
      <c r="G6" s="1">
        <f t="shared" si="0"/>
        <v>-23</v>
      </c>
      <c r="H6" s="10">
        <f t="shared" si="1"/>
        <v>-5727</v>
      </c>
    </row>
    <row r="7" spans="1:8" x14ac:dyDescent="0.25">
      <c r="A7" s="17" t="s">
        <v>25</v>
      </c>
      <c r="B7" s="10">
        <v>270</v>
      </c>
      <c r="C7" s="11">
        <v>44619</v>
      </c>
      <c r="D7" s="11">
        <v>44600</v>
      </c>
      <c r="E7" s="11"/>
      <c r="F7" s="11"/>
      <c r="G7" s="1">
        <f t="shared" si="0"/>
        <v>-19</v>
      </c>
      <c r="H7" s="10">
        <f t="shared" si="1"/>
        <v>-5130</v>
      </c>
    </row>
    <row r="8" spans="1:8" x14ac:dyDescent="0.25">
      <c r="A8" s="17" t="s">
        <v>26</v>
      </c>
      <c r="B8" s="10">
        <v>59.9</v>
      </c>
      <c r="C8" s="11">
        <v>44629</v>
      </c>
      <c r="D8" s="11">
        <v>44600</v>
      </c>
      <c r="E8" s="11"/>
      <c r="F8" s="11"/>
      <c r="G8" s="1">
        <f t="shared" si="0"/>
        <v>-29</v>
      </c>
      <c r="H8" s="10">
        <f t="shared" si="1"/>
        <v>-1737.1</v>
      </c>
    </row>
    <row r="9" spans="1:8" x14ac:dyDescent="0.25">
      <c r="A9" s="17" t="s">
        <v>27</v>
      </c>
      <c r="B9" s="10">
        <v>59.9</v>
      </c>
      <c r="C9" s="11">
        <v>44629</v>
      </c>
      <c r="D9" s="11">
        <v>44600</v>
      </c>
      <c r="E9" s="11"/>
      <c r="F9" s="11"/>
      <c r="G9" s="1">
        <f t="shared" si="0"/>
        <v>-29</v>
      </c>
      <c r="H9" s="10">
        <f t="shared" si="1"/>
        <v>-1737.1</v>
      </c>
    </row>
    <row r="10" spans="1:8" x14ac:dyDescent="0.25">
      <c r="A10" s="17" t="s">
        <v>28</v>
      </c>
      <c r="B10" s="10">
        <v>625</v>
      </c>
      <c r="C10" s="11">
        <v>44629</v>
      </c>
      <c r="D10" s="11">
        <v>44600</v>
      </c>
      <c r="E10" s="11"/>
      <c r="F10" s="11"/>
      <c r="G10" s="1">
        <f t="shared" si="0"/>
        <v>-29</v>
      </c>
      <c r="H10" s="10">
        <f t="shared" si="1"/>
        <v>-18125</v>
      </c>
    </row>
    <row r="11" spans="1:8" x14ac:dyDescent="0.25">
      <c r="A11" s="17" t="s">
        <v>29</v>
      </c>
      <c r="B11" s="10">
        <v>1976</v>
      </c>
      <c r="C11" s="11">
        <v>44664</v>
      </c>
      <c r="D11" s="11">
        <v>44651</v>
      </c>
      <c r="E11" s="11"/>
      <c r="F11" s="11"/>
      <c r="G11" s="1">
        <f t="shared" si="0"/>
        <v>-13</v>
      </c>
      <c r="H11" s="10">
        <f t="shared" si="1"/>
        <v>-25688</v>
      </c>
    </row>
    <row r="12" spans="1:8" x14ac:dyDescent="0.25">
      <c r="A12" s="17" t="s">
        <v>30</v>
      </c>
      <c r="B12" s="10">
        <v>333</v>
      </c>
      <c r="C12" s="11">
        <v>44639</v>
      </c>
      <c r="D12" s="11">
        <v>44651</v>
      </c>
      <c r="E12" s="11"/>
      <c r="F12" s="11"/>
      <c r="G12" s="1">
        <f t="shared" si="0"/>
        <v>12</v>
      </c>
      <c r="H12" s="10">
        <f t="shared" si="1"/>
        <v>3996</v>
      </c>
    </row>
    <row r="13" spans="1:8" x14ac:dyDescent="0.25">
      <c r="A13" s="17"/>
      <c r="B13" s="10"/>
      <c r="C13" s="11"/>
      <c r="D13" s="11"/>
      <c r="E13" s="11"/>
      <c r="F13" s="11"/>
      <c r="G13" s="1">
        <f t="shared" si="0"/>
        <v>0</v>
      </c>
      <c r="H13" s="10">
        <f t="shared" si="1"/>
        <v>0</v>
      </c>
    </row>
    <row r="14" spans="1:8" x14ac:dyDescent="0.25">
      <c r="A14" s="17"/>
      <c r="B14" s="10"/>
      <c r="C14" s="11"/>
      <c r="D14" s="11"/>
      <c r="E14" s="11"/>
      <c r="F14" s="11"/>
      <c r="G14" s="1">
        <f t="shared" si="0"/>
        <v>0</v>
      </c>
      <c r="H14" s="10">
        <f t="shared" si="1"/>
        <v>0</v>
      </c>
    </row>
    <row r="15" spans="1:8" x14ac:dyDescent="0.25">
      <c r="A15" s="17"/>
      <c r="B15" s="10"/>
      <c r="C15" s="11"/>
      <c r="D15" s="11"/>
      <c r="E15" s="11"/>
      <c r="F15" s="11"/>
      <c r="G15" s="1">
        <f t="shared" si="0"/>
        <v>0</v>
      </c>
      <c r="H15" s="10">
        <f t="shared" si="1"/>
        <v>0</v>
      </c>
    </row>
    <row r="16" spans="1:8" x14ac:dyDescent="0.25">
      <c r="A16" s="17"/>
      <c r="B16" s="10"/>
      <c r="C16" s="11"/>
      <c r="D16" s="11"/>
      <c r="E16" s="11"/>
      <c r="F16" s="11"/>
      <c r="G16" s="1">
        <f t="shared" si="0"/>
        <v>0</v>
      </c>
      <c r="H16" s="10">
        <f t="shared" si="1"/>
        <v>0</v>
      </c>
    </row>
    <row r="17" spans="1:8" x14ac:dyDescent="0.25">
      <c r="A17" s="17"/>
      <c r="B17" s="10"/>
      <c r="C17" s="11"/>
      <c r="D17" s="11"/>
      <c r="E17" s="11"/>
      <c r="F17" s="11"/>
      <c r="G17" s="1">
        <f t="shared" si="0"/>
        <v>0</v>
      </c>
      <c r="H17" s="10">
        <f t="shared" si="1"/>
        <v>0</v>
      </c>
    </row>
    <row r="18" spans="1:8" x14ac:dyDescent="0.25">
      <c r="A18" s="17"/>
      <c r="B18" s="10"/>
      <c r="C18" s="11"/>
      <c r="D18" s="11"/>
      <c r="E18" s="11"/>
      <c r="F18" s="11"/>
      <c r="G18" s="1">
        <f t="shared" si="0"/>
        <v>0</v>
      </c>
      <c r="H18" s="10">
        <f t="shared" si="1"/>
        <v>0</v>
      </c>
    </row>
    <row r="19" spans="1:8" x14ac:dyDescent="0.25">
      <c r="A19" s="17"/>
      <c r="B19" s="10"/>
      <c r="C19" s="11"/>
      <c r="D19" s="11"/>
      <c r="E19" s="11"/>
      <c r="F19" s="11"/>
      <c r="G19" s="1">
        <f t="shared" si="0"/>
        <v>0</v>
      </c>
      <c r="H19" s="10">
        <f t="shared" si="1"/>
        <v>0</v>
      </c>
    </row>
    <row r="20" spans="1:8" x14ac:dyDescent="0.25">
      <c r="A20" s="17"/>
      <c r="B20" s="10"/>
      <c r="C20" s="11"/>
      <c r="D20" s="11"/>
      <c r="E20" s="11"/>
      <c r="F20" s="11"/>
      <c r="G20" s="1">
        <f t="shared" si="0"/>
        <v>0</v>
      </c>
      <c r="H20" s="10">
        <f t="shared" si="1"/>
        <v>0</v>
      </c>
    </row>
    <row r="21" spans="1:8" x14ac:dyDescent="0.25">
      <c r="A21" s="17"/>
      <c r="B21" s="10"/>
      <c r="C21" s="11"/>
      <c r="D21" s="11"/>
      <c r="E21" s="11"/>
      <c r="F21" s="11"/>
      <c r="G21" s="1">
        <f t="shared" si="0"/>
        <v>0</v>
      </c>
      <c r="H21" s="10">
        <f t="shared" si="1"/>
        <v>0</v>
      </c>
    </row>
    <row r="22" spans="1:8" x14ac:dyDescent="0.25">
      <c r="A22" s="17"/>
      <c r="B22" s="10"/>
      <c r="C22" s="11"/>
      <c r="D22" s="11"/>
      <c r="E22" s="11"/>
      <c r="F22" s="11"/>
      <c r="G22" s="1">
        <f t="shared" si="0"/>
        <v>0</v>
      </c>
      <c r="H22" s="10">
        <f t="shared" si="1"/>
        <v>0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sheetProtection algorithmName="SHA-512" hashValue="Jb7dX/5W9t1BQv2TeWKZPF/vWFV15l1zAHlTp69QYAgCk4SyEiYNydSFl1TMA7zAwCpqpNck0O0ftUdVnl3VRg==" saltValue="SyyuhySfBeaDsyxsZ2pwiw==" spinCount="100000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13999.91</v>
      </c>
      <c r="C1">
        <f>COUNTA(A4:A353)</f>
        <v>19</v>
      </c>
      <c r="G1" s="14">
        <f>IF(B1&lt;&gt;0,H1/B1,0)</f>
        <v>-23.403760452745772</v>
      </c>
      <c r="H1" s="13">
        <f>SUM(H4:H353)</f>
        <v>-327650.54000000004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31</v>
      </c>
      <c r="B4" s="10">
        <v>223.03</v>
      </c>
      <c r="C4" s="11">
        <v>44708</v>
      </c>
      <c r="D4" s="11">
        <v>44678</v>
      </c>
      <c r="E4" s="11"/>
      <c r="F4" s="11"/>
      <c r="G4" s="1">
        <f>D4-C4-(F4-E4)</f>
        <v>-30</v>
      </c>
      <c r="H4" s="10">
        <f>B4*G4</f>
        <v>-6690.9</v>
      </c>
    </row>
    <row r="5" spans="1:8" x14ac:dyDescent="0.25">
      <c r="A5" s="17" t="s">
        <v>32</v>
      </c>
      <c r="B5" s="10">
        <v>53.09</v>
      </c>
      <c r="C5" s="11">
        <v>44685</v>
      </c>
      <c r="D5" s="11">
        <v>44678</v>
      </c>
      <c r="E5" s="11"/>
      <c r="F5" s="11"/>
      <c r="G5" s="1">
        <f t="shared" ref="G5:G68" si="0">D5-C5-(F5-E5)</f>
        <v>-7</v>
      </c>
      <c r="H5" s="10">
        <f t="shared" ref="H5:H68" si="1">B5*G5</f>
        <v>-371.63</v>
      </c>
    </row>
    <row r="6" spans="1:8" x14ac:dyDescent="0.25">
      <c r="A6" s="17" t="s">
        <v>33</v>
      </c>
      <c r="B6" s="10">
        <v>117.76</v>
      </c>
      <c r="C6" s="11">
        <v>44685</v>
      </c>
      <c r="D6" s="11">
        <v>44678</v>
      </c>
      <c r="E6" s="11"/>
      <c r="F6" s="11"/>
      <c r="G6" s="1">
        <f t="shared" si="0"/>
        <v>-7</v>
      </c>
      <c r="H6" s="10">
        <f t="shared" si="1"/>
        <v>-824.32</v>
      </c>
    </row>
    <row r="7" spans="1:8" x14ac:dyDescent="0.25">
      <c r="A7" s="17" t="s">
        <v>34</v>
      </c>
      <c r="B7" s="10">
        <v>2100</v>
      </c>
      <c r="C7" s="11">
        <v>44678</v>
      </c>
      <c r="D7" s="11">
        <v>44678</v>
      </c>
      <c r="E7" s="11"/>
      <c r="F7" s="11"/>
      <c r="G7" s="1">
        <f t="shared" si="0"/>
        <v>0</v>
      </c>
      <c r="H7" s="10">
        <f t="shared" si="1"/>
        <v>0</v>
      </c>
    </row>
    <row r="8" spans="1:8" x14ac:dyDescent="0.25">
      <c r="A8" s="17" t="s">
        <v>35</v>
      </c>
      <c r="B8" s="10">
        <v>165</v>
      </c>
      <c r="C8" s="11">
        <v>44708</v>
      </c>
      <c r="D8" s="11">
        <v>44678</v>
      </c>
      <c r="E8" s="11"/>
      <c r="F8" s="11"/>
      <c r="G8" s="1">
        <f t="shared" si="0"/>
        <v>-30</v>
      </c>
      <c r="H8" s="10">
        <f t="shared" si="1"/>
        <v>-4950</v>
      </c>
    </row>
    <row r="9" spans="1:8" x14ac:dyDescent="0.25">
      <c r="A9" s="17" t="s">
        <v>36</v>
      </c>
      <c r="B9" s="10">
        <v>59.9</v>
      </c>
      <c r="C9" s="11">
        <v>44692</v>
      </c>
      <c r="D9" s="11">
        <v>44678</v>
      </c>
      <c r="E9" s="11"/>
      <c r="F9" s="11"/>
      <c r="G9" s="1">
        <f t="shared" si="0"/>
        <v>-14</v>
      </c>
      <c r="H9" s="10">
        <f t="shared" si="1"/>
        <v>-838.6</v>
      </c>
    </row>
    <row r="10" spans="1:8" x14ac:dyDescent="0.25">
      <c r="A10" s="17" t="s">
        <v>37</v>
      </c>
      <c r="B10" s="10">
        <v>59.9</v>
      </c>
      <c r="C10" s="11">
        <v>44692</v>
      </c>
      <c r="D10" s="11">
        <v>44678</v>
      </c>
      <c r="E10" s="11"/>
      <c r="F10" s="11"/>
      <c r="G10" s="1">
        <f t="shared" si="0"/>
        <v>-14</v>
      </c>
      <c r="H10" s="10">
        <f t="shared" si="1"/>
        <v>-838.6</v>
      </c>
    </row>
    <row r="11" spans="1:8" x14ac:dyDescent="0.25">
      <c r="A11" s="17" t="s">
        <v>38</v>
      </c>
      <c r="B11" s="10">
        <v>450</v>
      </c>
      <c r="C11" s="11">
        <v>44692</v>
      </c>
      <c r="D11" s="11">
        <v>44678</v>
      </c>
      <c r="E11" s="11"/>
      <c r="F11" s="11"/>
      <c r="G11" s="1">
        <f t="shared" si="0"/>
        <v>-14</v>
      </c>
      <c r="H11" s="10">
        <f t="shared" si="1"/>
        <v>-6300</v>
      </c>
    </row>
    <row r="12" spans="1:8" x14ac:dyDescent="0.25">
      <c r="A12" s="17" t="s">
        <v>39</v>
      </c>
      <c r="B12" s="10">
        <v>5300</v>
      </c>
      <c r="C12" s="11">
        <v>44708</v>
      </c>
      <c r="D12" s="11">
        <v>44678</v>
      </c>
      <c r="E12" s="11"/>
      <c r="F12" s="11"/>
      <c r="G12" s="1">
        <f t="shared" si="0"/>
        <v>-30</v>
      </c>
      <c r="H12" s="10">
        <f t="shared" si="1"/>
        <v>-159000</v>
      </c>
    </row>
    <row r="13" spans="1:8" x14ac:dyDescent="0.25">
      <c r="A13" s="17" t="s">
        <v>40</v>
      </c>
      <c r="B13" s="10">
        <v>68.94</v>
      </c>
      <c r="C13" s="11">
        <v>44708</v>
      </c>
      <c r="D13" s="11">
        <v>44678</v>
      </c>
      <c r="E13" s="11"/>
      <c r="F13" s="11"/>
      <c r="G13" s="1">
        <f t="shared" si="0"/>
        <v>-30</v>
      </c>
      <c r="H13" s="10">
        <f t="shared" si="1"/>
        <v>-2068.1999999999998</v>
      </c>
    </row>
    <row r="14" spans="1:8" x14ac:dyDescent="0.25">
      <c r="A14" s="17" t="s">
        <v>41</v>
      </c>
      <c r="B14" s="10">
        <v>68</v>
      </c>
      <c r="C14" s="11">
        <v>44762</v>
      </c>
      <c r="D14" s="11">
        <v>44740</v>
      </c>
      <c r="E14" s="11"/>
      <c r="F14" s="11"/>
      <c r="G14" s="1">
        <f t="shared" si="0"/>
        <v>-22</v>
      </c>
      <c r="H14" s="10">
        <f t="shared" si="1"/>
        <v>-1496</v>
      </c>
    </row>
    <row r="15" spans="1:8" x14ac:dyDescent="0.25">
      <c r="A15" s="17" t="s">
        <v>42</v>
      </c>
      <c r="B15" s="10">
        <v>249</v>
      </c>
      <c r="C15" s="11">
        <v>44720</v>
      </c>
      <c r="D15" s="11">
        <v>44740</v>
      </c>
      <c r="E15" s="11"/>
      <c r="F15" s="11"/>
      <c r="G15" s="1">
        <f t="shared" si="0"/>
        <v>20</v>
      </c>
      <c r="H15" s="10">
        <f t="shared" si="1"/>
        <v>4980</v>
      </c>
    </row>
    <row r="16" spans="1:8" x14ac:dyDescent="0.25">
      <c r="A16" s="17" t="s">
        <v>43</v>
      </c>
      <c r="B16" s="10">
        <v>1000</v>
      </c>
      <c r="C16" s="11">
        <v>44770</v>
      </c>
      <c r="D16" s="11">
        <v>44740</v>
      </c>
      <c r="E16" s="11"/>
      <c r="F16" s="11"/>
      <c r="G16" s="1">
        <f t="shared" si="0"/>
        <v>-30</v>
      </c>
      <c r="H16" s="10">
        <f t="shared" si="1"/>
        <v>-30000</v>
      </c>
    </row>
    <row r="17" spans="1:8" x14ac:dyDescent="0.25">
      <c r="A17" s="17" t="s">
        <v>43</v>
      </c>
      <c r="B17" s="10">
        <v>700</v>
      </c>
      <c r="C17" s="11">
        <v>44770</v>
      </c>
      <c r="D17" s="11">
        <v>44740</v>
      </c>
      <c r="E17" s="11"/>
      <c r="F17" s="11"/>
      <c r="G17" s="1">
        <f t="shared" si="0"/>
        <v>-30</v>
      </c>
      <c r="H17" s="10">
        <f t="shared" si="1"/>
        <v>-21000</v>
      </c>
    </row>
    <row r="18" spans="1:8" x14ac:dyDescent="0.25">
      <c r="A18" s="17" t="s">
        <v>44</v>
      </c>
      <c r="B18" s="10">
        <v>3200</v>
      </c>
      <c r="C18" s="11">
        <v>44770</v>
      </c>
      <c r="D18" s="11">
        <v>44740</v>
      </c>
      <c r="E18" s="11"/>
      <c r="F18" s="11"/>
      <c r="G18" s="1">
        <f t="shared" si="0"/>
        <v>-30</v>
      </c>
      <c r="H18" s="10">
        <f t="shared" si="1"/>
        <v>-96000</v>
      </c>
    </row>
    <row r="19" spans="1:8" x14ac:dyDescent="0.25">
      <c r="A19" s="17" t="s">
        <v>45</v>
      </c>
      <c r="B19" s="10">
        <v>55.6</v>
      </c>
      <c r="C19" s="11">
        <v>44720</v>
      </c>
      <c r="D19" s="11">
        <v>44740</v>
      </c>
      <c r="E19" s="11"/>
      <c r="F19" s="11"/>
      <c r="G19" s="1">
        <f t="shared" si="0"/>
        <v>20</v>
      </c>
      <c r="H19" s="10">
        <f t="shared" si="1"/>
        <v>1112</v>
      </c>
    </row>
    <row r="20" spans="1:8" x14ac:dyDescent="0.25">
      <c r="A20" s="17" t="s">
        <v>46</v>
      </c>
      <c r="B20" s="10">
        <v>9.89</v>
      </c>
      <c r="C20" s="11">
        <v>44741</v>
      </c>
      <c r="D20" s="11">
        <v>44740</v>
      </c>
      <c r="E20" s="11"/>
      <c r="F20" s="11"/>
      <c r="G20" s="1">
        <f t="shared" si="0"/>
        <v>-1</v>
      </c>
      <c r="H20" s="10">
        <f t="shared" si="1"/>
        <v>-9.89</v>
      </c>
    </row>
    <row r="21" spans="1:8" x14ac:dyDescent="0.25">
      <c r="A21" s="17" t="s">
        <v>47</v>
      </c>
      <c r="B21" s="10">
        <v>59.9</v>
      </c>
      <c r="C21" s="11">
        <v>44751</v>
      </c>
      <c r="D21" s="11">
        <v>44740</v>
      </c>
      <c r="E21" s="11"/>
      <c r="F21" s="11"/>
      <c r="G21" s="1">
        <f t="shared" si="0"/>
        <v>-11</v>
      </c>
      <c r="H21" s="10">
        <f t="shared" si="1"/>
        <v>-658.9</v>
      </c>
    </row>
    <row r="22" spans="1:8" x14ac:dyDescent="0.25">
      <c r="A22" s="17" t="s">
        <v>48</v>
      </c>
      <c r="B22" s="10">
        <v>59.9</v>
      </c>
      <c r="C22" s="11">
        <v>44785</v>
      </c>
      <c r="D22" s="11">
        <v>44740</v>
      </c>
      <c r="E22" s="11"/>
      <c r="F22" s="11"/>
      <c r="G22" s="1">
        <f t="shared" si="0"/>
        <v>-45</v>
      </c>
      <c r="H22" s="10">
        <f t="shared" si="1"/>
        <v>-2695.5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sheetProtection algorithmName="SHA-512" hashValue="yQjLXIQ3BHdNRoLihzmwHHdSEyoyYDptqdYEilU4gSj50lXEZQfalFBBcLCWVxWCAuCqY0b+ZbjTbt/HYKx0gw==" saltValue="4DWnXZbkJU8yB9fwWhXfLg==" spinCount="100000" sheet="1" objects="1" scenarios="1"/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26347.629999999997</v>
      </c>
      <c r="C1">
        <f>COUNTA(A4:A353)</f>
        <v>14</v>
      </c>
      <c r="G1" s="14">
        <f>IF(B1&lt;&gt;0,H1/B1,0)</f>
        <v>-22.786588015696289</v>
      </c>
      <c r="H1" s="13">
        <f>SUM(H4:H353)</f>
        <v>-600372.59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49</v>
      </c>
      <c r="B4" s="10">
        <v>1459.94</v>
      </c>
      <c r="C4" s="11">
        <v>44777</v>
      </c>
      <c r="D4" s="11">
        <v>44749</v>
      </c>
      <c r="E4" s="11"/>
      <c r="F4" s="11"/>
      <c r="G4" s="1">
        <f>D4-C4-(F4-E4)</f>
        <v>-28</v>
      </c>
      <c r="H4" s="10">
        <f>B4*G4</f>
        <v>-40878.32</v>
      </c>
    </row>
    <row r="5" spans="1:8" x14ac:dyDescent="0.25">
      <c r="A5" s="17" t="s">
        <v>49</v>
      </c>
      <c r="B5" s="10">
        <v>2.96</v>
      </c>
      <c r="C5" s="11">
        <v>44777</v>
      </c>
      <c r="D5" s="11">
        <v>44749</v>
      </c>
      <c r="E5" s="11"/>
      <c r="F5" s="11"/>
      <c r="G5" s="1">
        <f t="shared" ref="G5:G68" si="0">D5-C5-(F5-E5)</f>
        <v>-28</v>
      </c>
      <c r="H5" s="10">
        <f t="shared" ref="H5:H68" si="1">B5*G5</f>
        <v>-82.88</v>
      </c>
    </row>
    <row r="6" spans="1:8" x14ac:dyDescent="0.25">
      <c r="A6" s="17" t="s">
        <v>50</v>
      </c>
      <c r="B6" s="10">
        <v>4556.26</v>
      </c>
      <c r="C6" s="11">
        <v>44777</v>
      </c>
      <c r="D6" s="11">
        <v>44749</v>
      </c>
      <c r="E6" s="11"/>
      <c r="F6" s="11"/>
      <c r="G6" s="1">
        <f t="shared" si="0"/>
        <v>-28</v>
      </c>
      <c r="H6" s="10">
        <f t="shared" si="1"/>
        <v>-127575.28</v>
      </c>
    </row>
    <row r="7" spans="1:8" x14ac:dyDescent="0.25">
      <c r="A7" s="17" t="s">
        <v>51</v>
      </c>
      <c r="B7" s="10">
        <v>1621.9</v>
      </c>
      <c r="C7" s="11">
        <v>44777</v>
      </c>
      <c r="D7" s="11">
        <v>44749</v>
      </c>
      <c r="E7" s="11"/>
      <c r="F7" s="11"/>
      <c r="G7" s="1">
        <f t="shared" si="0"/>
        <v>-28</v>
      </c>
      <c r="H7" s="10">
        <f t="shared" si="1"/>
        <v>-45413.200000000004</v>
      </c>
    </row>
    <row r="8" spans="1:8" x14ac:dyDescent="0.25">
      <c r="A8" s="17" t="s">
        <v>52</v>
      </c>
      <c r="B8" s="10">
        <v>180</v>
      </c>
      <c r="C8" s="11">
        <v>44770</v>
      </c>
      <c r="D8" s="11">
        <v>44750</v>
      </c>
      <c r="E8" s="11"/>
      <c r="F8" s="11"/>
      <c r="G8" s="1">
        <f t="shared" si="0"/>
        <v>-20</v>
      </c>
      <c r="H8" s="10">
        <f t="shared" si="1"/>
        <v>-3600</v>
      </c>
    </row>
    <row r="9" spans="1:8" x14ac:dyDescent="0.25">
      <c r="A9" s="17" t="s">
        <v>53</v>
      </c>
      <c r="B9" s="10">
        <v>2397.54</v>
      </c>
      <c r="C9" s="11">
        <v>44762</v>
      </c>
      <c r="D9" s="11">
        <v>44750</v>
      </c>
      <c r="E9" s="11"/>
      <c r="F9" s="11"/>
      <c r="G9" s="1">
        <f t="shared" si="0"/>
        <v>-12</v>
      </c>
      <c r="H9" s="10">
        <f t="shared" si="1"/>
        <v>-28770.48</v>
      </c>
    </row>
    <row r="10" spans="1:8" x14ac:dyDescent="0.25">
      <c r="A10" s="17" t="s">
        <v>54</v>
      </c>
      <c r="B10" s="10">
        <v>68.31</v>
      </c>
      <c r="C10" s="11">
        <v>44777</v>
      </c>
      <c r="D10" s="11">
        <v>44768</v>
      </c>
      <c r="E10" s="11"/>
      <c r="F10" s="11"/>
      <c r="G10" s="1">
        <f t="shared" si="0"/>
        <v>-9</v>
      </c>
      <c r="H10" s="10">
        <f t="shared" si="1"/>
        <v>-614.79</v>
      </c>
    </row>
    <row r="11" spans="1:8" x14ac:dyDescent="0.25">
      <c r="A11" s="17" t="s">
        <v>55</v>
      </c>
      <c r="B11" s="10">
        <v>165</v>
      </c>
      <c r="C11" s="11">
        <v>44799</v>
      </c>
      <c r="D11" s="11">
        <v>44797</v>
      </c>
      <c r="E11" s="11"/>
      <c r="F11" s="11"/>
      <c r="G11" s="1">
        <f t="shared" si="0"/>
        <v>-2</v>
      </c>
      <c r="H11" s="10">
        <f t="shared" si="1"/>
        <v>-330</v>
      </c>
    </row>
    <row r="12" spans="1:8" x14ac:dyDescent="0.25">
      <c r="A12" s="17" t="s">
        <v>56</v>
      </c>
      <c r="B12" s="10">
        <v>59.9</v>
      </c>
      <c r="C12" s="11">
        <v>44808</v>
      </c>
      <c r="D12" s="11">
        <v>44797</v>
      </c>
      <c r="E12" s="11"/>
      <c r="F12" s="11"/>
      <c r="G12" s="1">
        <f t="shared" si="0"/>
        <v>-11</v>
      </c>
      <c r="H12" s="10">
        <f t="shared" si="1"/>
        <v>-658.9</v>
      </c>
    </row>
    <row r="13" spans="1:8" x14ac:dyDescent="0.25">
      <c r="A13" s="17" t="s">
        <v>57</v>
      </c>
      <c r="B13" s="10">
        <v>59.9</v>
      </c>
      <c r="C13" s="11">
        <v>44808</v>
      </c>
      <c r="D13" s="11">
        <v>44797</v>
      </c>
      <c r="E13" s="11"/>
      <c r="F13" s="11"/>
      <c r="G13" s="1">
        <f t="shared" si="0"/>
        <v>-11</v>
      </c>
      <c r="H13" s="10">
        <f t="shared" si="1"/>
        <v>-658.9</v>
      </c>
    </row>
    <row r="14" spans="1:8" x14ac:dyDescent="0.25">
      <c r="A14" s="17" t="s">
        <v>58</v>
      </c>
      <c r="B14" s="10">
        <v>540</v>
      </c>
      <c r="C14" s="11">
        <v>44801</v>
      </c>
      <c r="D14" s="11">
        <v>44797</v>
      </c>
      <c r="E14" s="11"/>
      <c r="F14" s="11"/>
      <c r="G14" s="1">
        <f t="shared" si="0"/>
        <v>-4</v>
      </c>
      <c r="H14" s="10">
        <f t="shared" si="1"/>
        <v>-2160</v>
      </c>
    </row>
    <row r="15" spans="1:8" x14ac:dyDescent="0.25">
      <c r="A15" s="17" t="s">
        <v>59</v>
      </c>
      <c r="B15" s="10">
        <v>249</v>
      </c>
      <c r="C15" s="11">
        <v>44872</v>
      </c>
      <c r="D15" s="11">
        <v>44797</v>
      </c>
      <c r="E15" s="11"/>
      <c r="F15" s="11"/>
      <c r="G15" s="1">
        <f t="shared" si="0"/>
        <v>-75</v>
      </c>
      <c r="H15" s="10">
        <f t="shared" si="1"/>
        <v>-18675</v>
      </c>
    </row>
    <row r="16" spans="1:8" x14ac:dyDescent="0.25">
      <c r="A16" s="17" t="s">
        <v>60</v>
      </c>
      <c r="B16" s="10">
        <v>2704.92</v>
      </c>
      <c r="C16" s="11">
        <v>44825</v>
      </c>
      <c r="D16" s="11">
        <v>44798</v>
      </c>
      <c r="E16" s="11"/>
      <c r="F16" s="11"/>
      <c r="G16" s="1">
        <f t="shared" si="0"/>
        <v>-27</v>
      </c>
      <c r="H16" s="10">
        <f t="shared" si="1"/>
        <v>-73032.84</v>
      </c>
    </row>
    <row r="17" spans="1:8" x14ac:dyDescent="0.25">
      <c r="A17" s="17" t="s">
        <v>61</v>
      </c>
      <c r="B17" s="10">
        <v>12282</v>
      </c>
      <c r="C17" s="11">
        <v>44841</v>
      </c>
      <c r="D17" s="11">
        <v>44820</v>
      </c>
      <c r="E17" s="11"/>
      <c r="F17" s="11"/>
      <c r="G17" s="1">
        <f t="shared" si="0"/>
        <v>-21</v>
      </c>
      <c r="H17" s="10">
        <f t="shared" si="1"/>
        <v>-257922</v>
      </c>
    </row>
    <row r="18" spans="1:8" x14ac:dyDescent="0.25">
      <c r="A18" s="17"/>
      <c r="B18" s="10"/>
      <c r="C18" s="11"/>
      <c r="D18" s="11"/>
      <c r="E18" s="11"/>
      <c r="F18" s="11"/>
      <c r="G18" s="1">
        <f t="shared" si="0"/>
        <v>0</v>
      </c>
      <c r="H18" s="10">
        <f t="shared" si="1"/>
        <v>0</v>
      </c>
    </row>
    <row r="19" spans="1:8" x14ac:dyDescent="0.25">
      <c r="A19" s="17"/>
      <c r="B19" s="10"/>
      <c r="C19" s="11"/>
      <c r="D19" s="11"/>
      <c r="E19" s="11"/>
      <c r="F19" s="11"/>
      <c r="G19" s="1">
        <f t="shared" si="0"/>
        <v>0</v>
      </c>
      <c r="H19" s="10">
        <f t="shared" si="1"/>
        <v>0</v>
      </c>
    </row>
    <row r="20" spans="1:8" x14ac:dyDescent="0.25">
      <c r="A20" s="17"/>
      <c r="B20" s="10"/>
      <c r="C20" s="11"/>
      <c r="D20" s="11"/>
      <c r="E20" s="11"/>
      <c r="F20" s="11"/>
      <c r="G20" s="1">
        <f t="shared" si="0"/>
        <v>0</v>
      </c>
      <c r="H20" s="10">
        <f t="shared" si="1"/>
        <v>0</v>
      </c>
    </row>
    <row r="21" spans="1:8" x14ac:dyDescent="0.25">
      <c r="A21" s="17"/>
      <c r="B21" s="10"/>
      <c r="C21" s="11"/>
      <c r="D21" s="11"/>
      <c r="E21" s="11"/>
      <c r="F21" s="11"/>
      <c r="G21" s="1">
        <f t="shared" si="0"/>
        <v>0</v>
      </c>
      <c r="H21" s="10">
        <f t="shared" si="1"/>
        <v>0</v>
      </c>
    </row>
    <row r="22" spans="1:8" x14ac:dyDescent="0.25">
      <c r="A22" s="17"/>
      <c r="B22" s="10"/>
      <c r="C22" s="11"/>
      <c r="D22" s="11"/>
      <c r="E22" s="11"/>
      <c r="F22" s="11"/>
      <c r="G22" s="1">
        <f t="shared" si="0"/>
        <v>0</v>
      </c>
      <c r="H22" s="10">
        <f t="shared" si="1"/>
        <v>0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sheetProtection algorithmName="SHA-512" hashValue="t/ZgdbHEw+klMYhX3GJtZt5M/dEB8snVWmgBFjhlb1yRdypJtQj59Anj9BaGj4tlSndAwm/imnNj3b/PFU/58A==" saltValue="VI+6HluUEsUUVTvDCi1oIg==" spinCount="100000" sheet="1" objects="1" scenarios="1"/>
  <mergeCells count="1">
    <mergeCell ref="E3:F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0</v>
      </c>
      <c r="C1">
        <f>COUNTA(A4:A353)</f>
        <v>0</v>
      </c>
      <c r="G1" s="14">
        <f>IF(B1&lt;&gt;0,H1/B1,0)</f>
        <v>0</v>
      </c>
      <c r="H1" s="13">
        <f>SUM(H4:H353)</f>
        <v>0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/>
      <c r="B4" s="10"/>
      <c r="C4" s="11"/>
      <c r="D4" s="11"/>
      <c r="E4" s="11"/>
      <c r="F4" s="11"/>
      <c r="G4" s="1">
        <f>D4-C4-(F4-E4)</f>
        <v>0</v>
      </c>
      <c r="H4" s="10">
        <f>B4*G4</f>
        <v>0</v>
      </c>
    </row>
    <row r="5" spans="1:8" x14ac:dyDescent="0.25">
      <c r="A5" s="17"/>
      <c r="B5" s="10"/>
      <c r="C5" s="11"/>
      <c r="D5" s="11"/>
      <c r="E5" s="11"/>
      <c r="F5" s="11"/>
      <c r="G5" s="1">
        <f t="shared" ref="G5:G68" si="0">D5-C5-(F5-E5)</f>
        <v>0</v>
      </c>
      <c r="H5" s="10">
        <f t="shared" ref="H5:H68" si="1">B5*G5</f>
        <v>0</v>
      </c>
    </row>
    <row r="6" spans="1:8" x14ac:dyDescent="0.25">
      <c r="A6" s="17"/>
      <c r="B6" s="10"/>
      <c r="C6" s="11"/>
      <c r="D6" s="11"/>
      <c r="E6" s="11"/>
      <c r="F6" s="11"/>
      <c r="G6" s="1">
        <f t="shared" si="0"/>
        <v>0</v>
      </c>
      <c r="H6" s="10">
        <f t="shared" si="1"/>
        <v>0</v>
      </c>
    </row>
    <row r="7" spans="1:8" x14ac:dyDescent="0.25">
      <c r="A7" s="17"/>
      <c r="B7" s="10"/>
      <c r="C7" s="11"/>
      <c r="D7" s="11"/>
      <c r="E7" s="11"/>
      <c r="F7" s="11"/>
      <c r="G7" s="1">
        <f t="shared" si="0"/>
        <v>0</v>
      </c>
      <c r="H7" s="10">
        <f t="shared" si="1"/>
        <v>0</v>
      </c>
    </row>
    <row r="8" spans="1:8" x14ac:dyDescent="0.25">
      <c r="A8" s="17"/>
      <c r="B8" s="10"/>
      <c r="C8" s="11"/>
      <c r="D8" s="11"/>
      <c r="E8" s="11"/>
      <c r="F8" s="11"/>
      <c r="G8" s="1">
        <f t="shared" si="0"/>
        <v>0</v>
      </c>
      <c r="H8" s="10">
        <f t="shared" si="1"/>
        <v>0</v>
      </c>
    </row>
    <row r="9" spans="1:8" x14ac:dyDescent="0.25">
      <c r="A9" s="17"/>
      <c r="B9" s="10"/>
      <c r="C9" s="11"/>
      <c r="D9" s="11"/>
      <c r="E9" s="11"/>
      <c r="F9" s="11"/>
      <c r="G9" s="1">
        <f t="shared" si="0"/>
        <v>0</v>
      </c>
      <c r="H9" s="10">
        <f t="shared" si="1"/>
        <v>0</v>
      </c>
    </row>
    <row r="10" spans="1:8" x14ac:dyDescent="0.25">
      <c r="A10" s="17"/>
      <c r="B10" s="10"/>
      <c r="C10" s="11"/>
      <c r="D10" s="11"/>
      <c r="E10" s="11"/>
      <c r="F10" s="11"/>
      <c r="G10" s="1">
        <f t="shared" si="0"/>
        <v>0</v>
      </c>
      <c r="H10" s="10">
        <f t="shared" si="1"/>
        <v>0</v>
      </c>
    </row>
    <row r="11" spans="1:8" x14ac:dyDescent="0.25">
      <c r="A11" s="17"/>
      <c r="B11" s="10"/>
      <c r="C11" s="11"/>
      <c r="D11" s="11"/>
      <c r="E11" s="11"/>
      <c r="F11" s="11"/>
      <c r="G11" s="1">
        <f t="shared" si="0"/>
        <v>0</v>
      </c>
      <c r="H11" s="10">
        <f t="shared" si="1"/>
        <v>0</v>
      </c>
    </row>
    <row r="12" spans="1:8" x14ac:dyDescent="0.25">
      <c r="A12" s="17"/>
      <c r="B12" s="10"/>
      <c r="C12" s="11"/>
      <c r="D12" s="11"/>
      <c r="E12" s="11"/>
      <c r="F12" s="11"/>
      <c r="G12" s="1">
        <f t="shared" si="0"/>
        <v>0</v>
      </c>
      <c r="H12" s="10">
        <f t="shared" si="1"/>
        <v>0</v>
      </c>
    </row>
    <row r="13" spans="1:8" x14ac:dyDescent="0.25">
      <c r="A13" s="17"/>
      <c r="B13" s="10"/>
      <c r="C13" s="11"/>
      <c r="D13" s="11"/>
      <c r="E13" s="11"/>
      <c r="F13" s="11"/>
      <c r="G13" s="1">
        <f t="shared" si="0"/>
        <v>0</v>
      </c>
      <c r="H13" s="10">
        <f t="shared" si="1"/>
        <v>0</v>
      </c>
    </row>
    <row r="14" spans="1:8" x14ac:dyDescent="0.25">
      <c r="A14" s="17"/>
      <c r="B14" s="10"/>
      <c r="C14" s="11"/>
      <c r="D14" s="11"/>
      <c r="E14" s="11"/>
      <c r="F14" s="11"/>
      <c r="G14" s="1">
        <f t="shared" si="0"/>
        <v>0</v>
      </c>
      <c r="H14" s="10">
        <f t="shared" si="1"/>
        <v>0</v>
      </c>
    </row>
    <row r="15" spans="1:8" x14ac:dyDescent="0.25">
      <c r="A15" s="17"/>
      <c r="B15" s="10"/>
      <c r="C15" s="11"/>
      <c r="D15" s="11"/>
      <c r="E15" s="11"/>
      <c r="F15" s="11"/>
      <c r="G15" s="1">
        <f t="shared" si="0"/>
        <v>0</v>
      </c>
      <c r="H15" s="10">
        <f t="shared" si="1"/>
        <v>0</v>
      </c>
    </row>
    <row r="16" spans="1:8" x14ac:dyDescent="0.25">
      <c r="A16" s="17"/>
      <c r="B16" s="10"/>
      <c r="C16" s="11"/>
      <c r="D16" s="11"/>
      <c r="E16" s="11"/>
      <c r="F16" s="11"/>
      <c r="G16" s="1">
        <f t="shared" si="0"/>
        <v>0</v>
      </c>
      <c r="H16" s="10">
        <f t="shared" si="1"/>
        <v>0</v>
      </c>
    </row>
    <row r="17" spans="1:8" x14ac:dyDescent="0.25">
      <c r="A17" s="17"/>
      <c r="B17" s="10"/>
      <c r="C17" s="11"/>
      <c r="D17" s="11"/>
      <c r="E17" s="11"/>
      <c r="F17" s="11"/>
      <c r="G17" s="1">
        <f t="shared" si="0"/>
        <v>0</v>
      </c>
      <c r="H17" s="10">
        <f t="shared" si="1"/>
        <v>0</v>
      </c>
    </row>
    <row r="18" spans="1:8" x14ac:dyDescent="0.25">
      <c r="A18" s="17"/>
      <c r="B18" s="10"/>
      <c r="C18" s="11"/>
      <c r="D18" s="11"/>
      <c r="E18" s="11"/>
      <c r="F18" s="11"/>
      <c r="G18" s="1">
        <f t="shared" si="0"/>
        <v>0</v>
      </c>
      <c r="H18" s="10">
        <f t="shared" si="1"/>
        <v>0</v>
      </c>
    </row>
    <row r="19" spans="1:8" x14ac:dyDescent="0.25">
      <c r="A19" s="17"/>
      <c r="B19" s="10"/>
      <c r="C19" s="11"/>
      <c r="D19" s="11"/>
      <c r="E19" s="11"/>
      <c r="F19" s="11"/>
      <c r="G19" s="1">
        <f t="shared" si="0"/>
        <v>0</v>
      </c>
      <c r="H19" s="10">
        <f t="shared" si="1"/>
        <v>0</v>
      </c>
    </row>
    <row r="20" spans="1:8" x14ac:dyDescent="0.25">
      <c r="A20" s="17"/>
      <c r="B20" s="10"/>
      <c r="C20" s="11"/>
      <c r="D20" s="11"/>
      <c r="E20" s="11"/>
      <c r="F20" s="11"/>
      <c r="G20" s="1">
        <f t="shared" si="0"/>
        <v>0</v>
      </c>
      <c r="H20" s="10">
        <f t="shared" si="1"/>
        <v>0</v>
      </c>
    </row>
    <row r="21" spans="1:8" x14ac:dyDescent="0.25">
      <c r="A21" s="17"/>
      <c r="B21" s="10"/>
      <c r="C21" s="11"/>
      <c r="D21" s="11"/>
      <c r="E21" s="11"/>
      <c r="F21" s="11"/>
      <c r="G21" s="1">
        <f t="shared" si="0"/>
        <v>0</v>
      </c>
      <c r="H21" s="10">
        <f t="shared" si="1"/>
        <v>0</v>
      </c>
    </row>
    <row r="22" spans="1:8" x14ac:dyDescent="0.25">
      <c r="A22" s="17"/>
      <c r="B22" s="10"/>
      <c r="C22" s="11"/>
      <c r="D22" s="11"/>
      <c r="E22" s="11"/>
      <c r="F22" s="11"/>
      <c r="G22" s="1">
        <f t="shared" si="0"/>
        <v>0</v>
      </c>
      <c r="H22" s="10">
        <f t="shared" si="1"/>
        <v>0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sheetProtection algorithmName="SHA-512" hashValue="FDJi15m5C6ivuYcHMvh4mpCVaSz9PlwRKzc1xgUCOzv8fNWeaYeSSGBmxEp+tf+c6X4LdTnSnEmWf0QW1BFZpA==" saltValue="hSqFcSezZ6dtw0wPlsfkvg==" spinCount="100000" sheet="1" objects="1" scenarios="1"/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2022-10-27T17:51:48Z</dcterms:modified>
</cp:coreProperties>
</file>