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-120" yWindow="-120" windowWidth="29040" windowHeight="15840" activeTab="4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3" i="5" l="1"/>
  <c r="G203" i="5"/>
  <c r="H202" i="5"/>
  <c r="G202" i="5"/>
  <c r="H201" i="5"/>
  <c r="G201" i="5"/>
  <c r="H200" i="5"/>
  <c r="G200" i="5"/>
  <c r="H199" i="5"/>
  <c r="G199" i="5"/>
  <c r="H198" i="5"/>
  <c r="G198" i="5"/>
  <c r="H197" i="5"/>
  <c r="G197" i="5"/>
  <c r="H196" i="5"/>
  <c r="G196" i="5"/>
  <c r="H195" i="5"/>
  <c r="G195" i="5"/>
  <c r="H194" i="5"/>
  <c r="G194" i="5"/>
  <c r="H193" i="5"/>
  <c r="G193" i="5"/>
  <c r="H192" i="5"/>
  <c r="G192" i="5"/>
  <c r="H191" i="5"/>
  <c r="G191" i="5"/>
  <c r="H190" i="5"/>
  <c r="G190" i="5"/>
  <c r="H189" i="5"/>
  <c r="G189" i="5"/>
  <c r="H188" i="5"/>
  <c r="G188" i="5"/>
  <c r="H187" i="5"/>
  <c r="G187" i="5"/>
  <c r="H186" i="5"/>
  <c r="G186" i="5"/>
  <c r="H185" i="5"/>
  <c r="G185" i="5"/>
  <c r="H184" i="5"/>
  <c r="G184" i="5"/>
  <c r="H183" i="5"/>
  <c r="G183" i="5"/>
  <c r="H182" i="5"/>
  <c r="G182" i="5"/>
  <c r="H181" i="5"/>
  <c r="G181" i="5"/>
  <c r="H180" i="5"/>
  <c r="G180" i="5"/>
  <c r="H179" i="5"/>
  <c r="G179" i="5"/>
  <c r="H178" i="5"/>
  <c r="G178" i="5"/>
  <c r="H177" i="5"/>
  <c r="G177" i="5"/>
  <c r="H176" i="5"/>
  <c r="G176" i="5"/>
  <c r="H175" i="5"/>
  <c r="G175" i="5"/>
  <c r="H174" i="5"/>
  <c r="G174" i="5"/>
  <c r="H173" i="5"/>
  <c r="G173" i="5"/>
  <c r="H172" i="5"/>
  <c r="G172" i="5"/>
  <c r="H171" i="5"/>
  <c r="G171" i="5"/>
  <c r="H170" i="5"/>
  <c r="G170" i="5"/>
  <c r="H169" i="5"/>
  <c r="G169" i="5"/>
  <c r="H168" i="5"/>
  <c r="G168" i="5"/>
  <c r="H167" i="5"/>
  <c r="G167" i="5"/>
  <c r="H166" i="5"/>
  <c r="G166" i="5"/>
  <c r="H165" i="5"/>
  <c r="G165" i="5"/>
  <c r="H164" i="5"/>
  <c r="G164" i="5"/>
  <c r="H163" i="5"/>
  <c r="G163" i="5"/>
  <c r="H162" i="5"/>
  <c r="G162" i="5"/>
  <c r="H161" i="5"/>
  <c r="G161" i="5"/>
  <c r="H160" i="5"/>
  <c r="G160" i="5"/>
  <c r="H159" i="5"/>
  <c r="G159" i="5"/>
  <c r="H158" i="5"/>
  <c r="G158" i="5"/>
  <c r="H157" i="5"/>
  <c r="G157" i="5"/>
  <c r="H156" i="5"/>
  <c r="G156" i="5"/>
  <c r="H155" i="5"/>
  <c r="G155" i="5"/>
  <c r="H154" i="5"/>
  <c r="G154" i="5"/>
  <c r="H153" i="5"/>
  <c r="G153" i="5"/>
  <c r="H152" i="5"/>
  <c r="G152" i="5"/>
  <c r="H151" i="5"/>
  <c r="G151" i="5"/>
  <c r="H150" i="5"/>
  <c r="G150" i="5"/>
  <c r="H149" i="5"/>
  <c r="G149" i="5"/>
  <c r="H148" i="5"/>
  <c r="G148" i="5"/>
  <c r="H147" i="5"/>
  <c r="G147" i="5"/>
  <c r="H146" i="5"/>
  <c r="G146" i="5"/>
  <c r="H145" i="5"/>
  <c r="G145" i="5"/>
  <c r="H144" i="5"/>
  <c r="G144" i="5"/>
  <c r="H143" i="5"/>
  <c r="G143" i="5"/>
  <c r="H142" i="5"/>
  <c r="G142" i="5"/>
  <c r="H141" i="5"/>
  <c r="G141" i="5"/>
  <c r="H140" i="5"/>
  <c r="G140" i="5"/>
  <c r="H139" i="5"/>
  <c r="G139" i="5"/>
  <c r="H138" i="5"/>
  <c r="G138" i="5"/>
  <c r="H137" i="5"/>
  <c r="G137" i="5"/>
  <c r="H136" i="5"/>
  <c r="G136" i="5"/>
  <c r="H135" i="5"/>
  <c r="G135" i="5"/>
  <c r="H134" i="5"/>
  <c r="G134" i="5"/>
  <c r="H133" i="5"/>
  <c r="G133" i="5"/>
  <c r="H132" i="5"/>
  <c r="G132" i="5"/>
  <c r="H131" i="5"/>
  <c r="G131" i="5"/>
  <c r="H130" i="5"/>
  <c r="G130" i="5"/>
  <c r="H129" i="5"/>
  <c r="G129" i="5"/>
  <c r="H128" i="5"/>
  <c r="G128" i="5"/>
  <c r="H127" i="5"/>
  <c r="G127" i="5"/>
  <c r="H126" i="5"/>
  <c r="G126" i="5"/>
  <c r="H125" i="5"/>
  <c r="G125" i="5"/>
  <c r="H124" i="5"/>
  <c r="G124" i="5"/>
  <c r="H123" i="5"/>
  <c r="G123" i="5"/>
  <c r="H122" i="5"/>
  <c r="G122" i="5"/>
  <c r="H121" i="5"/>
  <c r="G121" i="5"/>
  <c r="H120" i="5"/>
  <c r="G120" i="5"/>
  <c r="H119" i="5"/>
  <c r="G119" i="5"/>
  <c r="H118" i="5"/>
  <c r="G118" i="5"/>
  <c r="H117" i="5"/>
  <c r="G117" i="5"/>
  <c r="H116" i="5"/>
  <c r="G116" i="5"/>
  <c r="H115" i="5"/>
  <c r="G115" i="5"/>
  <c r="H114" i="5"/>
  <c r="G114" i="5"/>
  <c r="H113" i="5"/>
  <c r="G113" i="5"/>
  <c r="H112" i="5"/>
  <c r="G112" i="5"/>
  <c r="H111" i="5"/>
  <c r="G111" i="5"/>
  <c r="H110" i="5"/>
  <c r="G110" i="5"/>
  <c r="H109" i="5"/>
  <c r="G109" i="5"/>
  <c r="H108" i="5"/>
  <c r="G108" i="5"/>
  <c r="H107" i="5"/>
  <c r="G107" i="5"/>
  <c r="H106" i="5"/>
  <c r="G106" i="5"/>
  <c r="H105" i="5"/>
  <c r="G105" i="5"/>
  <c r="H104" i="5"/>
  <c r="G104" i="5"/>
  <c r="H103" i="5"/>
  <c r="G103" i="5"/>
  <c r="H102" i="5"/>
  <c r="G102" i="5"/>
  <c r="H101" i="5"/>
  <c r="G101" i="5"/>
  <c r="H100" i="5"/>
  <c r="G100" i="5"/>
  <c r="H99" i="5"/>
  <c r="G99" i="5"/>
  <c r="H98" i="5"/>
  <c r="G98" i="5"/>
  <c r="H97" i="5"/>
  <c r="G97" i="5"/>
  <c r="H96" i="5"/>
  <c r="G96" i="5"/>
  <c r="H95" i="5"/>
  <c r="G95" i="5"/>
  <c r="H94" i="5"/>
  <c r="G94" i="5"/>
  <c r="H93" i="5"/>
  <c r="G93" i="5"/>
  <c r="H92" i="5"/>
  <c r="G92" i="5"/>
  <c r="H91" i="5"/>
  <c r="G91" i="5"/>
  <c r="H90" i="5"/>
  <c r="G90" i="5"/>
  <c r="H89" i="5"/>
  <c r="G89" i="5"/>
  <c r="H88" i="5"/>
  <c r="G88" i="5"/>
  <c r="H87" i="5"/>
  <c r="G87" i="5"/>
  <c r="H86" i="5"/>
  <c r="G86" i="5"/>
  <c r="H85" i="5"/>
  <c r="G85" i="5"/>
  <c r="H84" i="5"/>
  <c r="G84" i="5"/>
  <c r="H83" i="5"/>
  <c r="G83" i="5"/>
  <c r="H82" i="5"/>
  <c r="G82" i="5"/>
  <c r="H81" i="5"/>
  <c r="G81" i="5"/>
  <c r="H80" i="5"/>
  <c r="G80" i="5"/>
  <c r="H79" i="5"/>
  <c r="G79" i="5"/>
  <c r="H78" i="5"/>
  <c r="G78" i="5"/>
  <c r="H77" i="5"/>
  <c r="G77" i="5"/>
  <c r="H76" i="5"/>
  <c r="G76" i="5"/>
  <c r="H75" i="5"/>
  <c r="G75" i="5"/>
  <c r="H74" i="5"/>
  <c r="G74" i="5"/>
  <c r="H73" i="5"/>
  <c r="G73" i="5"/>
  <c r="H72" i="5"/>
  <c r="G72" i="5"/>
  <c r="H71" i="5"/>
  <c r="G71" i="5"/>
  <c r="H70" i="5"/>
  <c r="G70" i="5"/>
  <c r="H69" i="5"/>
  <c r="G69" i="5"/>
  <c r="H68" i="5"/>
  <c r="G68" i="5"/>
  <c r="H67" i="5"/>
  <c r="G67" i="5"/>
  <c r="H66" i="5"/>
  <c r="G66" i="5"/>
  <c r="H65" i="5"/>
  <c r="G65" i="5"/>
  <c r="H64" i="5"/>
  <c r="G64" i="5"/>
  <c r="H63" i="5"/>
  <c r="G63" i="5"/>
  <c r="H62" i="5"/>
  <c r="G62" i="5"/>
  <c r="H61" i="5"/>
  <c r="G61" i="5"/>
  <c r="H60" i="5"/>
  <c r="G60" i="5"/>
  <c r="H59" i="5"/>
  <c r="G59" i="5"/>
  <c r="H58" i="5"/>
  <c r="G58" i="5"/>
  <c r="H57" i="5"/>
  <c r="G57" i="5"/>
  <c r="H56" i="5"/>
  <c r="G56" i="5"/>
  <c r="H55" i="5"/>
  <c r="G55" i="5"/>
  <c r="H54" i="5"/>
  <c r="G54" i="5"/>
  <c r="H53" i="5"/>
  <c r="G53" i="5"/>
  <c r="H52" i="5"/>
  <c r="G52" i="5"/>
  <c r="H51" i="5"/>
  <c r="G51" i="5"/>
  <c r="H50" i="5"/>
  <c r="G50" i="5"/>
  <c r="H49" i="5"/>
  <c r="G49" i="5"/>
  <c r="H48" i="5"/>
  <c r="G48" i="5"/>
  <c r="H47" i="5"/>
  <c r="G47" i="5"/>
  <c r="H46" i="5"/>
  <c r="G46" i="5"/>
  <c r="H45" i="5"/>
  <c r="G45" i="5"/>
  <c r="H44" i="5"/>
  <c r="G44" i="5"/>
  <c r="H43" i="5"/>
  <c r="G43" i="5"/>
  <c r="H42" i="5"/>
  <c r="G42" i="5"/>
  <c r="H41" i="5"/>
  <c r="G41" i="5"/>
  <c r="H40" i="5"/>
  <c r="G40" i="5"/>
  <c r="H39" i="5"/>
  <c r="G39" i="5"/>
  <c r="H38" i="5"/>
  <c r="G38" i="5"/>
  <c r="H37" i="5"/>
  <c r="G37" i="5"/>
  <c r="H36" i="5"/>
  <c r="G36" i="5"/>
  <c r="H35" i="5"/>
  <c r="G35" i="5"/>
  <c r="H34" i="5"/>
  <c r="G34" i="5"/>
  <c r="H33" i="5"/>
  <c r="G33" i="5"/>
  <c r="H32" i="5"/>
  <c r="G32" i="5"/>
  <c r="H31" i="5"/>
  <c r="G31" i="5"/>
  <c r="H30" i="5"/>
  <c r="G30" i="5"/>
  <c r="H29" i="5"/>
  <c r="G29" i="5"/>
  <c r="H28" i="5"/>
  <c r="G28" i="5"/>
  <c r="H27" i="5"/>
  <c r="G27" i="5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2" i="5"/>
  <c r="G12" i="5"/>
  <c r="H11" i="5"/>
  <c r="G11" i="5"/>
  <c r="H10" i="5"/>
  <c r="G10" i="5"/>
  <c r="H9" i="5"/>
  <c r="G9" i="5"/>
  <c r="H8" i="5"/>
  <c r="G8" i="5"/>
  <c r="H7" i="5"/>
  <c r="G7" i="5"/>
  <c r="H6" i="5"/>
  <c r="G6" i="5"/>
  <c r="H5" i="5"/>
  <c r="G5" i="5"/>
  <c r="H4" i="5"/>
  <c r="G4" i="5"/>
  <c r="H1" i="5"/>
  <c r="G1" i="5"/>
  <c r="C1" i="5"/>
  <c r="B1" i="5"/>
  <c r="H203" i="4"/>
  <c r="G203" i="4"/>
  <c r="H202" i="4"/>
  <c r="G202" i="4"/>
  <c r="H201" i="4"/>
  <c r="G201" i="4"/>
  <c r="H200" i="4"/>
  <c r="G200" i="4"/>
  <c r="H199" i="4"/>
  <c r="G199" i="4"/>
  <c r="H198" i="4"/>
  <c r="G198" i="4"/>
  <c r="H197" i="4"/>
  <c r="G197" i="4"/>
  <c r="H196" i="4"/>
  <c r="G196" i="4"/>
  <c r="H195" i="4"/>
  <c r="G195" i="4"/>
  <c r="H194" i="4"/>
  <c r="G194" i="4"/>
  <c r="H193" i="4"/>
  <c r="G193" i="4"/>
  <c r="H192" i="4"/>
  <c r="G192" i="4"/>
  <c r="H191" i="4"/>
  <c r="G191" i="4"/>
  <c r="H190" i="4"/>
  <c r="G190" i="4"/>
  <c r="H189" i="4"/>
  <c r="G189" i="4"/>
  <c r="H188" i="4"/>
  <c r="G188" i="4"/>
  <c r="H187" i="4"/>
  <c r="G187" i="4"/>
  <c r="H186" i="4"/>
  <c r="G186" i="4"/>
  <c r="H185" i="4"/>
  <c r="G185" i="4"/>
  <c r="H184" i="4"/>
  <c r="G184" i="4"/>
  <c r="H183" i="4"/>
  <c r="G183" i="4"/>
  <c r="H182" i="4"/>
  <c r="G182" i="4"/>
  <c r="H181" i="4"/>
  <c r="G181" i="4"/>
  <c r="H180" i="4"/>
  <c r="G180" i="4"/>
  <c r="H179" i="4"/>
  <c r="G179" i="4"/>
  <c r="H178" i="4"/>
  <c r="G178" i="4"/>
  <c r="H177" i="4"/>
  <c r="G177" i="4"/>
  <c r="H176" i="4"/>
  <c r="G176" i="4"/>
  <c r="H175" i="4"/>
  <c r="G175" i="4"/>
  <c r="H174" i="4"/>
  <c r="G174" i="4"/>
  <c r="H173" i="4"/>
  <c r="G173" i="4"/>
  <c r="H172" i="4"/>
  <c r="G172" i="4"/>
  <c r="H171" i="4"/>
  <c r="G171" i="4"/>
  <c r="H170" i="4"/>
  <c r="G170" i="4"/>
  <c r="H169" i="4"/>
  <c r="G169" i="4"/>
  <c r="H168" i="4"/>
  <c r="G168" i="4"/>
  <c r="H167" i="4"/>
  <c r="G167" i="4"/>
  <c r="H166" i="4"/>
  <c r="G166" i="4"/>
  <c r="H165" i="4"/>
  <c r="G165" i="4"/>
  <c r="H164" i="4"/>
  <c r="G164" i="4"/>
  <c r="H163" i="4"/>
  <c r="G163" i="4"/>
  <c r="H162" i="4"/>
  <c r="G162" i="4"/>
  <c r="H161" i="4"/>
  <c r="G161" i="4"/>
  <c r="H160" i="4"/>
  <c r="G160" i="4"/>
  <c r="H159" i="4"/>
  <c r="G159" i="4"/>
  <c r="H158" i="4"/>
  <c r="G158" i="4"/>
  <c r="H157" i="4"/>
  <c r="G157" i="4"/>
  <c r="H156" i="4"/>
  <c r="G156" i="4"/>
  <c r="H155" i="4"/>
  <c r="G155" i="4"/>
  <c r="H154" i="4"/>
  <c r="G154" i="4"/>
  <c r="H153" i="4"/>
  <c r="G153" i="4"/>
  <c r="H152" i="4"/>
  <c r="G152" i="4"/>
  <c r="H151" i="4"/>
  <c r="G151" i="4"/>
  <c r="H150" i="4"/>
  <c r="G150" i="4"/>
  <c r="H149" i="4"/>
  <c r="G149" i="4"/>
  <c r="H148" i="4"/>
  <c r="G148" i="4"/>
  <c r="H147" i="4"/>
  <c r="G147" i="4"/>
  <c r="H146" i="4"/>
  <c r="G146" i="4"/>
  <c r="H145" i="4"/>
  <c r="G145" i="4"/>
  <c r="H144" i="4"/>
  <c r="G144" i="4"/>
  <c r="H143" i="4"/>
  <c r="G143" i="4"/>
  <c r="H142" i="4"/>
  <c r="G142" i="4"/>
  <c r="H141" i="4"/>
  <c r="G141" i="4"/>
  <c r="H140" i="4"/>
  <c r="G140" i="4"/>
  <c r="H139" i="4"/>
  <c r="G139" i="4"/>
  <c r="H138" i="4"/>
  <c r="G138" i="4"/>
  <c r="H137" i="4"/>
  <c r="G137" i="4"/>
  <c r="H136" i="4"/>
  <c r="G136" i="4"/>
  <c r="H135" i="4"/>
  <c r="G135" i="4"/>
  <c r="H134" i="4"/>
  <c r="G134" i="4"/>
  <c r="H133" i="4"/>
  <c r="G133" i="4"/>
  <c r="H132" i="4"/>
  <c r="G132" i="4"/>
  <c r="H131" i="4"/>
  <c r="G131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H124" i="4"/>
  <c r="G124" i="4"/>
  <c r="H123" i="4"/>
  <c r="G123" i="4"/>
  <c r="H122" i="4"/>
  <c r="G122" i="4"/>
  <c r="H121" i="4"/>
  <c r="G121" i="4"/>
  <c r="H120" i="4"/>
  <c r="G120" i="4"/>
  <c r="H119" i="4"/>
  <c r="G119" i="4"/>
  <c r="H118" i="4"/>
  <c r="G118" i="4"/>
  <c r="H117" i="4"/>
  <c r="G117" i="4"/>
  <c r="H116" i="4"/>
  <c r="G116" i="4"/>
  <c r="H115" i="4"/>
  <c r="G115" i="4"/>
  <c r="H114" i="4"/>
  <c r="G114" i="4"/>
  <c r="H113" i="4"/>
  <c r="G113" i="4"/>
  <c r="H112" i="4"/>
  <c r="G112" i="4"/>
  <c r="H111" i="4"/>
  <c r="G111" i="4"/>
  <c r="H110" i="4"/>
  <c r="G110" i="4"/>
  <c r="H109" i="4"/>
  <c r="G109" i="4"/>
  <c r="H108" i="4"/>
  <c r="G108" i="4"/>
  <c r="H107" i="4"/>
  <c r="G107" i="4"/>
  <c r="H106" i="4"/>
  <c r="G106" i="4"/>
  <c r="H105" i="4"/>
  <c r="G105" i="4"/>
  <c r="H104" i="4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  <c r="H5" i="4"/>
  <c r="G5" i="4"/>
  <c r="H4" i="4"/>
  <c r="G4" i="4"/>
  <c r="H1" i="4"/>
  <c r="G1" i="4"/>
  <c r="C1" i="4"/>
  <c r="B1" i="4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H186" i="3"/>
  <c r="G186" i="3"/>
  <c r="H185" i="3"/>
  <c r="G185" i="3"/>
  <c r="H184" i="3"/>
  <c r="G184" i="3"/>
  <c r="H183" i="3"/>
  <c r="G183" i="3"/>
  <c r="H182" i="3"/>
  <c r="G182" i="3"/>
  <c r="H181" i="3"/>
  <c r="G181" i="3"/>
  <c r="H180" i="3"/>
  <c r="G180" i="3"/>
  <c r="H179" i="3"/>
  <c r="G179" i="3"/>
  <c r="H178" i="3"/>
  <c r="G178" i="3"/>
  <c r="H177" i="3"/>
  <c r="G177" i="3"/>
  <c r="H176" i="3"/>
  <c r="G176" i="3"/>
  <c r="H175" i="3"/>
  <c r="G175" i="3"/>
  <c r="H174" i="3"/>
  <c r="G174" i="3"/>
  <c r="H173" i="3"/>
  <c r="G173" i="3"/>
  <c r="H172" i="3"/>
  <c r="G172" i="3"/>
  <c r="H171" i="3"/>
  <c r="G171" i="3"/>
  <c r="H170" i="3"/>
  <c r="G170" i="3"/>
  <c r="H169" i="3"/>
  <c r="G169" i="3"/>
  <c r="H168" i="3"/>
  <c r="G168" i="3"/>
  <c r="H167" i="3"/>
  <c r="G167" i="3"/>
  <c r="H166" i="3"/>
  <c r="G166" i="3"/>
  <c r="H165" i="3"/>
  <c r="G165" i="3"/>
  <c r="H164" i="3"/>
  <c r="G164" i="3"/>
  <c r="H163" i="3"/>
  <c r="G163" i="3"/>
  <c r="H162" i="3"/>
  <c r="G162" i="3"/>
  <c r="H161" i="3"/>
  <c r="G161" i="3"/>
  <c r="H160" i="3"/>
  <c r="G160" i="3"/>
  <c r="H159" i="3"/>
  <c r="G159" i="3"/>
  <c r="H158" i="3"/>
  <c r="G158" i="3"/>
  <c r="H157" i="3"/>
  <c r="G157" i="3"/>
  <c r="H156" i="3"/>
  <c r="G156" i="3"/>
  <c r="H155" i="3"/>
  <c r="G155" i="3"/>
  <c r="H154" i="3"/>
  <c r="G154" i="3"/>
  <c r="H153" i="3"/>
  <c r="G153" i="3"/>
  <c r="H152" i="3"/>
  <c r="G152" i="3"/>
  <c r="H151" i="3"/>
  <c r="G151" i="3"/>
  <c r="H150" i="3"/>
  <c r="G150" i="3"/>
  <c r="H149" i="3"/>
  <c r="G149" i="3"/>
  <c r="H148" i="3"/>
  <c r="G148" i="3"/>
  <c r="H147" i="3"/>
  <c r="G147" i="3"/>
  <c r="H146" i="3"/>
  <c r="G146" i="3"/>
  <c r="H145" i="3"/>
  <c r="G145" i="3"/>
  <c r="H144" i="3"/>
  <c r="G144" i="3"/>
  <c r="H143" i="3"/>
  <c r="G143" i="3"/>
  <c r="H142" i="3"/>
  <c r="G142" i="3"/>
  <c r="H141" i="3"/>
  <c r="G141" i="3"/>
  <c r="H140" i="3"/>
  <c r="G140" i="3"/>
  <c r="H139" i="3"/>
  <c r="G139" i="3"/>
  <c r="H138" i="3"/>
  <c r="G138" i="3"/>
  <c r="H137" i="3"/>
  <c r="G137" i="3"/>
  <c r="H136" i="3"/>
  <c r="G136" i="3"/>
  <c r="H135" i="3"/>
  <c r="G135" i="3"/>
  <c r="H134" i="3"/>
  <c r="G134" i="3"/>
  <c r="H133" i="3"/>
  <c r="G133" i="3"/>
  <c r="H132" i="3"/>
  <c r="G132" i="3"/>
  <c r="H131" i="3"/>
  <c r="G131" i="3"/>
  <c r="H130" i="3"/>
  <c r="G130" i="3"/>
  <c r="H129" i="3"/>
  <c r="G129" i="3"/>
  <c r="H128" i="3"/>
  <c r="G128" i="3"/>
  <c r="H127" i="3"/>
  <c r="G127" i="3"/>
  <c r="H126" i="3"/>
  <c r="G126" i="3"/>
  <c r="H125" i="3"/>
  <c r="G125" i="3"/>
  <c r="H124" i="3"/>
  <c r="G124" i="3"/>
  <c r="H123" i="3"/>
  <c r="G123" i="3"/>
  <c r="H122" i="3"/>
  <c r="G122" i="3"/>
  <c r="H121" i="3"/>
  <c r="G121" i="3"/>
  <c r="H120" i="3"/>
  <c r="G120" i="3"/>
  <c r="H119" i="3"/>
  <c r="G119" i="3"/>
  <c r="H118" i="3"/>
  <c r="G118" i="3"/>
  <c r="H117" i="3"/>
  <c r="G117" i="3"/>
  <c r="H116" i="3"/>
  <c r="G116" i="3"/>
  <c r="H115" i="3"/>
  <c r="G115" i="3"/>
  <c r="H114" i="3"/>
  <c r="G114" i="3"/>
  <c r="H113" i="3"/>
  <c r="G113" i="3"/>
  <c r="H112" i="3"/>
  <c r="G112" i="3"/>
  <c r="H111" i="3"/>
  <c r="G111" i="3"/>
  <c r="H110" i="3"/>
  <c r="G110" i="3"/>
  <c r="H109" i="3"/>
  <c r="G109" i="3"/>
  <c r="H108" i="3"/>
  <c r="G108" i="3"/>
  <c r="H107" i="3"/>
  <c r="G107" i="3"/>
  <c r="H106" i="3"/>
  <c r="G106" i="3"/>
  <c r="H105" i="3"/>
  <c r="G105" i="3"/>
  <c r="H104" i="3"/>
  <c r="G104" i="3"/>
  <c r="H103" i="3"/>
  <c r="G103" i="3"/>
  <c r="H102" i="3"/>
  <c r="G102" i="3"/>
  <c r="H101" i="3"/>
  <c r="G101" i="3"/>
  <c r="H100" i="3"/>
  <c r="G100" i="3"/>
  <c r="H99" i="3"/>
  <c r="G99" i="3"/>
  <c r="H98" i="3"/>
  <c r="G98" i="3"/>
  <c r="H97" i="3"/>
  <c r="G97" i="3"/>
  <c r="H96" i="3"/>
  <c r="G96" i="3"/>
  <c r="H95" i="3"/>
  <c r="G95" i="3"/>
  <c r="H94" i="3"/>
  <c r="G94" i="3"/>
  <c r="H93" i="3"/>
  <c r="G93" i="3"/>
  <c r="H92" i="3"/>
  <c r="G92" i="3"/>
  <c r="H91" i="3"/>
  <c r="G91" i="3"/>
  <c r="H90" i="3"/>
  <c r="G90" i="3"/>
  <c r="H89" i="3"/>
  <c r="G89" i="3"/>
  <c r="H88" i="3"/>
  <c r="G88" i="3"/>
  <c r="H87" i="3"/>
  <c r="G87" i="3"/>
  <c r="H86" i="3"/>
  <c r="G86" i="3"/>
  <c r="H85" i="3"/>
  <c r="G85" i="3"/>
  <c r="H84" i="3"/>
  <c r="G84" i="3"/>
  <c r="H83" i="3"/>
  <c r="G83" i="3"/>
  <c r="H82" i="3"/>
  <c r="G82" i="3"/>
  <c r="H81" i="3"/>
  <c r="G81" i="3"/>
  <c r="H80" i="3"/>
  <c r="G80" i="3"/>
  <c r="H79" i="3"/>
  <c r="G79" i="3"/>
  <c r="H78" i="3"/>
  <c r="G78" i="3"/>
  <c r="H77" i="3"/>
  <c r="G77" i="3"/>
  <c r="H76" i="3"/>
  <c r="G76" i="3"/>
  <c r="H75" i="3"/>
  <c r="G75" i="3"/>
  <c r="H74" i="3"/>
  <c r="G74" i="3"/>
  <c r="H73" i="3"/>
  <c r="G73" i="3"/>
  <c r="H72" i="3"/>
  <c r="G72" i="3"/>
  <c r="H71" i="3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H5" i="3"/>
  <c r="G5" i="3"/>
  <c r="H4" i="3"/>
  <c r="G4" i="3"/>
  <c r="H1" i="3"/>
  <c r="G1" i="3"/>
  <c r="C1" i="3"/>
  <c r="B1" i="3"/>
  <c r="H203" i="2"/>
  <c r="G203" i="2"/>
  <c r="H202" i="2"/>
  <c r="G202" i="2"/>
  <c r="H201" i="2"/>
  <c r="G201" i="2"/>
  <c r="H200" i="2"/>
  <c r="G200" i="2"/>
  <c r="H199" i="2"/>
  <c r="G199" i="2"/>
  <c r="H198" i="2"/>
  <c r="G198" i="2"/>
  <c r="H197" i="2"/>
  <c r="G197" i="2"/>
  <c r="H196" i="2"/>
  <c r="G196" i="2"/>
  <c r="H195" i="2"/>
  <c r="G195" i="2"/>
  <c r="H194" i="2"/>
  <c r="G194" i="2"/>
  <c r="H193" i="2"/>
  <c r="G193" i="2"/>
  <c r="H192" i="2"/>
  <c r="G192" i="2"/>
  <c r="H191" i="2"/>
  <c r="G191" i="2"/>
  <c r="H190" i="2"/>
  <c r="G190" i="2"/>
  <c r="H189" i="2"/>
  <c r="G189" i="2"/>
  <c r="H188" i="2"/>
  <c r="G188" i="2"/>
  <c r="H187" i="2"/>
  <c r="G187" i="2"/>
  <c r="H186" i="2"/>
  <c r="G186" i="2"/>
  <c r="H185" i="2"/>
  <c r="G185" i="2"/>
  <c r="H184" i="2"/>
  <c r="G184" i="2"/>
  <c r="H183" i="2"/>
  <c r="G183" i="2"/>
  <c r="H182" i="2"/>
  <c r="G182" i="2"/>
  <c r="H181" i="2"/>
  <c r="G181" i="2"/>
  <c r="H180" i="2"/>
  <c r="G180" i="2"/>
  <c r="H179" i="2"/>
  <c r="G179" i="2"/>
  <c r="H178" i="2"/>
  <c r="G178" i="2"/>
  <c r="H177" i="2"/>
  <c r="G177" i="2"/>
  <c r="H176" i="2"/>
  <c r="G176" i="2"/>
  <c r="H175" i="2"/>
  <c r="G175" i="2"/>
  <c r="H174" i="2"/>
  <c r="G174" i="2"/>
  <c r="H173" i="2"/>
  <c r="G173" i="2"/>
  <c r="H172" i="2"/>
  <c r="G172" i="2"/>
  <c r="H171" i="2"/>
  <c r="G171" i="2"/>
  <c r="H170" i="2"/>
  <c r="G170" i="2"/>
  <c r="H169" i="2"/>
  <c r="G169" i="2"/>
  <c r="H168" i="2"/>
  <c r="G168" i="2"/>
  <c r="H167" i="2"/>
  <c r="G167" i="2"/>
  <c r="H166" i="2"/>
  <c r="G166" i="2"/>
  <c r="H165" i="2"/>
  <c r="G165" i="2"/>
  <c r="H164" i="2"/>
  <c r="G164" i="2"/>
  <c r="H163" i="2"/>
  <c r="G163" i="2"/>
  <c r="H162" i="2"/>
  <c r="G162" i="2"/>
  <c r="H161" i="2"/>
  <c r="G161" i="2"/>
  <c r="H160" i="2"/>
  <c r="G160" i="2"/>
  <c r="H159" i="2"/>
  <c r="G159" i="2"/>
  <c r="H158" i="2"/>
  <c r="G158" i="2"/>
  <c r="H157" i="2"/>
  <c r="G157" i="2"/>
  <c r="H156" i="2"/>
  <c r="G156" i="2"/>
  <c r="H155" i="2"/>
  <c r="G155" i="2"/>
  <c r="H154" i="2"/>
  <c r="G154" i="2"/>
  <c r="H153" i="2"/>
  <c r="G153" i="2"/>
  <c r="H152" i="2"/>
  <c r="G152" i="2"/>
  <c r="H151" i="2"/>
  <c r="G151" i="2"/>
  <c r="H150" i="2"/>
  <c r="G150" i="2"/>
  <c r="H149" i="2"/>
  <c r="G149" i="2"/>
  <c r="H148" i="2"/>
  <c r="G148" i="2"/>
  <c r="H147" i="2"/>
  <c r="G147" i="2"/>
  <c r="H146" i="2"/>
  <c r="G146" i="2"/>
  <c r="H145" i="2"/>
  <c r="G145" i="2"/>
  <c r="H144" i="2"/>
  <c r="G144" i="2"/>
  <c r="H143" i="2"/>
  <c r="G143" i="2"/>
  <c r="H142" i="2"/>
  <c r="G142" i="2"/>
  <c r="H141" i="2"/>
  <c r="G141" i="2"/>
  <c r="H140" i="2"/>
  <c r="G140" i="2"/>
  <c r="H139" i="2"/>
  <c r="G139" i="2"/>
  <c r="H138" i="2"/>
  <c r="G138" i="2"/>
  <c r="H137" i="2"/>
  <c r="G137" i="2"/>
  <c r="H136" i="2"/>
  <c r="G136" i="2"/>
  <c r="H135" i="2"/>
  <c r="G135" i="2"/>
  <c r="H134" i="2"/>
  <c r="G134" i="2"/>
  <c r="H133" i="2"/>
  <c r="G133" i="2"/>
  <c r="H132" i="2"/>
  <c r="G132" i="2"/>
  <c r="H131" i="2"/>
  <c r="G131" i="2"/>
  <c r="H130" i="2"/>
  <c r="G130" i="2"/>
  <c r="H129" i="2"/>
  <c r="G129" i="2"/>
  <c r="H128" i="2"/>
  <c r="G128" i="2"/>
  <c r="H127" i="2"/>
  <c r="G127" i="2"/>
  <c r="H126" i="2"/>
  <c r="G126" i="2"/>
  <c r="H125" i="2"/>
  <c r="G125" i="2"/>
  <c r="H124" i="2"/>
  <c r="G124" i="2"/>
  <c r="H123" i="2"/>
  <c r="G123" i="2"/>
  <c r="H122" i="2"/>
  <c r="G122" i="2"/>
  <c r="H121" i="2"/>
  <c r="G121" i="2"/>
  <c r="H120" i="2"/>
  <c r="G120" i="2"/>
  <c r="H119" i="2"/>
  <c r="G119" i="2"/>
  <c r="H118" i="2"/>
  <c r="G118" i="2"/>
  <c r="H117" i="2"/>
  <c r="G117" i="2"/>
  <c r="H116" i="2"/>
  <c r="G116" i="2"/>
  <c r="H115" i="2"/>
  <c r="G115" i="2"/>
  <c r="H114" i="2"/>
  <c r="G114" i="2"/>
  <c r="H113" i="2"/>
  <c r="G113" i="2"/>
  <c r="H112" i="2"/>
  <c r="G112" i="2"/>
  <c r="H111" i="2"/>
  <c r="G111" i="2"/>
  <c r="H110" i="2"/>
  <c r="G110" i="2"/>
  <c r="H109" i="2"/>
  <c r="G109" i="2"/>
  <c r="H108" i="2"/>
  <c r="G108" i="2"/>
  <c r="H107" i="2"/>
  <c r="G107" i="2"/>
  <c r="H106" i="2"/>
  <c r="G106" i="2"/>
  <c r="H105" i="2"/>
  <c r="G105" i="2"/>
  <c r="H104" i="2"/>
  <c r="G104" i="2"/>
  <c r="H103" i="2"/>
  <c r="G103" i="2"/>
  <c r="H102" i="2"/>
  <c r="G102" i="2"/>
  <c r="H101" i="2"/>
  <c r="G101" i="2"/>
  <c r="H100" i="2"/>
  <c r="G100" i="2"/>
  <c r="H99" i="2"/>
  <c r="G99" i="2"/>
  <c r="H98" i="2"/>
  <c r="G98" i="2"/>
  <c r="H97" i="2"/>
  <c r="G97" i="2"/>
  <c r="H96" i="2"/>
  <c r="G96" i="2"/>
  <c r="H95" i="2"/>
  <c r="G95" i="2"/>
  <c r="H94" i="2"/>
  <c r="G94" i="2"/>
  <c r="H93" i="2"/>
  <c r="G93" i="2"/>
  <c r="H92" i="2"/>
  <c r="G92" i="2"/>
  <c r="H91" i="2"/>
  <c r="G91" i="2"/>
  <c r="H90" i="2"/>
  <c r="G90" i="2"/>
  <c r="H89" i="2"/>
  <c r="G89" i="2"/>
  <c r="H88" i="2"/>
  <c r="G88" i="2"/>
  <c r="H87" i="2"/>
  <c r="G87" i="2"/>
  <c r="H86" i="2"/>
  <c r="G86" i="2"/>
  <c r="H85" i="2"/>
  <c r="G85" i="2"/>
  <c r="H84" i="2"/>
  <c r="G84" i="2"/>
  <c r="H83" i="2"/>
  <c r="G83" i="2"/>
  <c r="H82" i="2"/>
  <c r="G82" i="2"/>
  <c r="H81" i="2"/>
  <c r="G81" i="2"/>
  <c r="H80" i="2"/>
  <c r="G80" i="2"/>
  <c r="H79" i="2"/>
  <c r="G79" i="2"/>
  <c r="H78" i="2"/>
  <c r="G78" i="2"/>
  <c r="H77" i="2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H4" i="2"/>
  <c r="G4" i="2"/>
  <c r="H1" i="2"/>
  <c r="G1" i="2"/>
  <c r="C1" i="2"/>
  <c r="B1" i="2"/>
  <c r="D16" i="1"/>
  <c r="C16" i="1"/>
  <c r="B16" i="1"/>
  <c r="D15" i="1"/>
  <c r="C15" i="1"/>
  <c r="B15" i="1"/>
  <c r="D14" i="1"/>
  <c r="C14" i="1"/>
  <c r="B14" i="1"/>
  <c r="D13" i="1"/>
  <c r="C13" i="1"/>
  <c r="B13" i="1"/>
  <c r="E9" i="1"/>
  <c r="C9" i="1"/>
  <c r="A9" i="1"/>
</calcChain>
</file>

<file path=xl/sharedStrings.xml><?xml version="1.0" encoding="utf-8"?>
<sst xmlns="http://schemas.openxmlformats.org/spreadsheetml/2006/main" count="92" uniqueCount="67">
  <si>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</si>
  <si>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</si>
  <si>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</si>
  <si>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</si>
  <si>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</si>
  <si>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</si>
  <si>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</si>
  <si>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</si>
  <si>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</si>
  <si>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</si>
  <si>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</si>
  <si>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</si>
  <si>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</si>
  <si>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</si>
  <si>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</si>
  <si>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</si>
  <si>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</si>
  <si>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</si>
  <si>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</si>
  <si>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</si>
  <si>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COMPRENSIVO GIOVANNI PAOLO II</t>
  </si>
  <si>
    <t>00126 ROMA (RM) - Viale A. Ruspoli, 80 - C.F. 97197210582 C.M. RMIC841006</t>
  </si>
  <si>
    <t>2024</t>
  </si>
  <si>
    <t>1023301087 del 06/12/2023</t>
  </si>
  <si>
    <t>617/PA del 11/12/2023</t>
  </si>
  <si>
    <t>000000000394 del 23/01/2024</t>
  </si>
  <si>
    <t>88/00 del 31/01/2024</t>
  </si>
  <si>
    <t>6694/EL del 14/02/2024</t>
  </si>
  <si>
    <t>1024003746 del 12/01/2024</t>
  </si>
  <si>
    <t>1024030266 del 05/02/2024</t>
  </si>
  <si>
    <t>240282896 del 02/02/2024</t>
  </si>
  <si>
    <t>240272713 del 02/02/2024</t>
  </si>
  <si>
    <t>239 del 07/11/2023</t>
  </si>
  <si>
    <t>57/PA del 30/01/2024</t>
  </si>
  <si>
    <t>FVED296 del 01/02/2024</t>
  </si>
  <si>
    <t>138 del 06/02/2024</t>
  </si>
  <si>
    <t>V3-2430 del 06/02/2024</t>
  </si>
  <si>
    <t>FPA 1/24 del 21/02/2024</t>
  </si>
  <si>
    <t>2337/FVISE del 01/02/2024</t>
  </si>
  <si>
    <t>FPA 2/24 del 27/02/2024</t>
  </si>
  <si>
    <t>28/ 2024 del 27/02/2024</t>
  </si>
  <si>
    <t>35/ 2024 del 07/03/2024</t>
  </si>
  <si>
    <t>1024059220 del 06/03/2024</t>
  </si>
  <si>
    <t>175 del 07/03/2024</t>
  </si>
  <si>
    <t>142 del 10/04/2024</t>
  </si>
  <si>
    <t>156/C del 14/03/2024</t>
  </si>
  <si>
    <t>1024089369 del 04/04/2024</t>
  </si>
  <si>
    <t>240568128 del 02/04/2024</t>
  </si>
  <si>
    <t>240594538 del 02/04/2024</t>
  </si>
  <si>
    <t>158/PA del 11/03/2024</t>
  </si>
  <si>
    <t>156 del 18/04/2024</t>
  </si>
  <si>
    <t>239/PA del 29/04/2024</t>
  </si>
  <si>
    <t>242/PA del 29/04/2024</t>
  </si>
  <si>
    <t>V3-7651 del 17/04/2024</t>
  </si>
  <si>
    <t>312 del 23/05/2024</t>
  </si>
  <si>
    <t>01795/24 del 14/05/2024</t>
  </si>
  <si>
    <t>1114/A/2024 del 16/04/2024</t>
  </si>
  <si>
    <t>49 del 14/05/2024</t>
  </si>
  <si>
    <t>52 del 14/05/2024</t>
  </si>
  <si>
    <t>115 V del 23/05/2024</t>
  </si>
  <si>
    <t>15/FE del 30/05/2024</t>
  </si>
  <si>
    <t>230 del 30/05/2024</t>
  </si>
  <si>
    <t>1024119402 del 03/05/2024</t>
  </si>
  <si>
    <t>1024145659 del 06/06/2024</t>
  </si>
  <si>
    <t>324/PA del 10/06/2024</t>
  </si>
  <si>
    <t>240876551 del 02/06/2024</t>
  </si>
  <si>
    <t>240867574 del 02/06/2024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</si>
</sst>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scheme val="minor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sz val="10"/>
      <color theme="1"/>
      <name val="Calibri"/>
      <scheme val="minor"/>
    </font>
    <font>
      <sz val="16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2" fontId="0" fillId="0" borderId="0" xfId="0" applyNumberFormat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4" fontId="0" fillId="0" borderId="1" xfId="0" applyNumberFormat="1" applyFont="1" applyFill="1" applyBorder="1" applyAlignment="1" applyProtection="1"/>
    <xf numFmtId="14" fontId="0" fillId="0" borderId="1" xfId="0" applyNumberFormat="1" applyFont="1" applyFill="1" applyBorder="1" applyAlignment="1" applyProtection="1">
      <alignment horizontal="center"/>
    </xf>
    <xf numFmtId="16" fontId="0" fillId="0" borderId="1" xfId="0" applyNumberFormat="1" applyFont="1" applyFill="1" applyBorder="1" applyAlignment="1" applyProtection="1">
      <alignment horizontal="center"/>
    </xf>
    <xf numFmtId="4" fontId="0" fillId="0" borderId="0" xfId="0" applyNumberFormat="1" applyFont="1" applyFill="1" applyBorder="1" applyAlignment="1" applyProtection="1"/>
    <xf numFmtId="164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horizontal="center" vertical="center"/>
    </xf>
    <xf numFmtId="0" fontId="0" fillId="3" borderId="3" xfId="0" applyNumberFormat="1" applyFont="1" applyFill="1" applyBorder="1" applyAlignment="1" applyProtection="1">
      <alignment horizontal="center" vertical="center"/>
    </xf>
    <xf numFmtId="0" fontId="0" fillId="3" borderId="4" xfId="0" applyNumberFormat="1" applyFont="1" applyFill="1" applyBorder="1" applyAlignment="1" applyProtection="1">
      <alignment horizontal="center" vertical="center"/>
    </xf>
    <xf numFmtId="0" fontId="0" fillId="3" borderId="5" xfId="0" applyNumberFormat="1" applyFont="1" applyFill="1" applyBorder="1" applyAlignment="1" applyProtection="1">
      <alignment horizontal="center" vertical="center"/>
    </xf>
    <xf numFmtId="0" fontId="6" fillId="3" borderId="5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 vertical="center"/>
    </xf>
    <xf numFmtId="0" fontId="6" fillId="4" borderId="5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/>
    <xf numFmtId="4" fontId="3" fillId="0" borderId="7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7" fillId="3" borderId="9" xfId="0" applyNumberFormat="1" applyFont="1" applyFill="1" applyBorder="1" applyAlignment="1" applyProtection="1">
      <alignment horizontal="center" vertical="center"/>
    </xf>
    <xf numFmtId="0" fontId="7" fillId="3" borderId="10" xfId="0" applyNumberFormat="1" applyFont="1" applyFill="1" applyBorder="1" applyAlignment="1" applyProtection="1">
      <alignment horizontal="center" vertical="center"/>
    </xf>
    <xf numFmtId="0" fontId="7" fillId="3" borderId="11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2" fontId="3" fillId="0" borderId="7" xfId="0" applyNumberFormat="1" applyFont="1" applyFill="1" applyBorder="1" applyAlignment="1" applyProtection="1">
      <alignment horizontal="center" vertical="center"/>
    </xf>
    <xf numFmtId="2" fontId="3" fillId="0" borderId="13" xfId="0" applyNumberFormat="1" applyFont="1" applyFill="1" applyBorder="1" applyAlignment="1" applyProtection="1">
      <alignment horizontal="center" vertical="center"/>
    </xf>
    <xf numFmtId="0" fontId="7" fillId="3" borderId="14" xfId="0" applyNumberFormat="1" applyFont="1" applyFill="1" applyBorder="1" applyAlignment="1" applyProtection="1">
      <alignment horizontal="center" vertical="center"/>
    </xf>
    <xf numFmtId="0" fontId="7" fillId="3" borderId="15" xfId="0" applyNumberFormat="1" applyFont="1" applyFill="1" applyBorder="1" applyAlignment="1" applyProtection="1">
      <alignment horizontal="center" vertical="center"/>
    </xf>
    <xf numFmtId="0" fontId="7" fillId="3" borderId="16" xfId="0" applyNumberFormat="1" applyFont="1" applyFill="1" applyBorder="1" applyAlignment="1" applyProtection="1">
      <alignment horizontal="center" vertical="center"/>
    </xf>
    <xf numFmtId="0" fontId="0" fillId="3" borderId="9" xfId="0" applyNumberFormat="1" applyFont="1" applyFill="1" applyBorder="1" applyAlignment="1" applyProtection="1">
      <alignment horizontal="center" vertical="center"/>
    </xf>
    <xf numFmtId="0" fontId="0" fillId="3" borderId="17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1" xfId="0" applyNumberFormat="1" applyFont="1" applyFill="1" applyBorder="1" applyAlignment="1" applyProtection="1">
      <alignment horizontal="center" vertical="center" wrapText="1"/>
    </xf>
    <xf numFmtId="0" fontId="2" fillId="2" borderId="18" xfId="0" applyNumberFormat="1" applyFont="1" applyFill="1" applyBorder="1" applyAlignment="1" applyProtection="1">
      <alignment horizontal="center" vertical="center" wrapText="1"/>
    </xf>
    <xf numFmtId="0" fontId="0" fillId="0" borderId="17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162465</xdr:colOff>
      <xdr:row>0</xdr:row>
      <xdr:rowOff>114598</xdr:rowOff>
    </xdr:from>
    <xdr:to>
      <xdr:col>0</xdr:col>
      <xdr:colOff>904996</xdr:colOff>
      <xdr:row>4</xdr:row>
      <xdr:rowOff>104477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CDC22F05-E02B-44EF-AD57-3CD70C36B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C9" sqref="C9:D9"/>
    </sheetView>
  </sheetViews>
  <sheetFormatPr defaultColWidth="9.140625" defaultRowHeight="15" x14ac:dyDescent="0.25"/>
  <cols>
    <col min="1" max="1" width="17.5703125" customWidth="1"/>
    <col min="2" max="4" width="16.5703125" customWidth="1"/>
    <col min="5" max="5" width="14.85546875" customWidth="1"/>
    <col min="6" max="6" width="16.5703125" customWidth="1"/>
    <col min="7" max="7" width="36.5703125" customWidth="1"/>
    <col min="8" max="8" width="9.140625" customWidth="1"/>
  </cols>
  <sheetData>
    <row r="1" spans="1:9" x14ac:dyDescent="0.25">
      <c r="A1" s="2"/>
    </row>
    <row r="2" spans="1:9" ht="15.95" customHeight="1" x14ac:dyDescent="0.3">
      <c r="B2" s="3" t="s">
        <v>20</v>
      </c>
    </row>
    <row r="3" spans="1:9" ht="12.75" customHeight="1" x14ac:dyDescent="0.25">
      <c r="B3" t="s">
        <v>21</v>
      </c>
    </row>
    <row r="4" spans="1:9" ht="15.75" thickBot="1" x14ac:dyDescent="0.3"/>
    <row r="5" spans="1:9" ht="18" customHeight="1" thickBot="1" x14ac:dyDescent="0.4">
      <c r="B5" s="6" t="s">
        <v>17</v>
      </c>
      <c r="F5" s="15" t="s">
        <v>22</v>
      </c>
    </row>
    <row r="7" spans="1:9" s="17" customFormat="1" ht="24.95" customHeight="1" x14ac:dyDescent="0.35">
      <c r="A7" s="34" t="s">
        <v>1</v>
      </c>
      <c r="B7" s="35"/>
      <c r="C7" s="35"/>
      <c r="D7" s="35"/>
      <c r="E7" s="35"/>
      <c r="F7" s="36"/>
    </row>
    <row r="8" spans="1:9" ht="30.75" customHeight="1" x14ac:dyDescent="0.25">
      <c r="A8" s="43" t="s">
        <v>0</v>
      </c>
      <c r="B8" s="44"/>
      <c r="C8" s="45" t="s">
        <v>5</v>
      </c>
      <c r="D8" s="44"/>
      <c r="E8" s="46" t="s">
        <v>11</v>
      </c>
      <c r="F8" s="47"/>
    </row>
    <row r="9" spans="1:9" ht="29.25" customHeight="1" thickBot="1" x14ac:dyDescent="0.3">
      <c r="A9" s="37">
        <f>SUM(B13:B16)</f>
        <v>45</v>
      </c>
      <c r="B9" s="33"/>
      <c r="C9" s="32">
        <f>SUM(C13:C16)</f>
        <v>31171.200000000001</v>
      </c>
      <c r="D9" s="33"/>
      <c r="E9" s="38">
        <f>('Trimestre 1'!H1+'Trimestre 2'!H1+'Trimestre 3'!H1+'Trimestre 4'!H1)/C9</f>
        <v>-16.41420734524176</v>
      </c>
      <c r="F9" s="39"/>
    </row>
    <row r="10" spans="1:9" ht="20.100000000000001" customHeight="1" thickBot="1" x14ac:dyDescent="0.3">
      <c r="A10" s="18"/>
      <c r="B10" s="18"/>
      <c r="C10" s="19"/>
      <c r="D10" s="18"/>
      <c r="E10" s="20"/>
      <c r="F10" s="27"/>
    </row>
    <row r="11" spans="1:9" s="17" customFormat="1" ht="24.95" customHeight="1" x14ac:dyDescent="0.35">
      <c r="A11" s="40" t="s">
        <v>2</v>
      </c>
      <c r="B11" s="41"/>
      <c r="C11" s="41"/>
      <c r="D11" s="41"/>
      <c r="E11" s="41"/>
      <c r="F11" s="42"/>
    </row>
    <row r="12" spans="1:9" ht="46.5" customHeight="1" x14ac:dyDescent="0.25">
      <c r="A12" s="21" t="s">
        <v>3</v>
      </c>
      <c r="B12" s="22" t="s">
        <v>0</v>
      </c>
      <c r="C12" s="23" t="s">
        <v>5</v>
      </c>
      <c r="D12" s="24" t="s">
        <v>12</v>
      </c>
      <c r="E12" s="28" t="s">
        <v>18</v>
      </c>
      <c r="F12" s="29" t="s">
        <v>19</v>
      </c>
    </row>
    <row r="13" spans="1:9" ht="22.5" customHeight="1" x14ac:dyDescent="0.25">
      <c r="A13" s="25" t="s">
        <v>13</v>
      </c>
      <c r="B13" s="14">
        <f>'Trimestre 1'!C1</f>
        <v>22</v>
      </c>
      <c r="C13" s="26">
        <f>'Trimestre 1'!B1</f>
        <v>18237.300000000003</v>
      </c>
      <c r="D13" s="26">
        <f>'Trimestre 1'!G1</f>
        <v>-15.86838896108525</v>
      </c>
      <c r="E13" s="26">
        <v>90078.29</v>
      </c>
      <c r="F13" s="30">
        <v>30</v>
      </c>
      <c r="G13" s="4"/>
      <c r="H13" s="5"/>
      <c r="I13" s="5"/>
    </row>
    <row r="14" spans="1:9" ht="22.5" customHeight="1" x14ac:dyDescent="0.25">
      <c r="A14" s="25" t="s">
        <v>14</v>
      </c>
      <c r="B14" s="14">
        <f>'Trimestre 2'!C1</f>
        <v>23</v>
      </c>
      <c r="C14" s="26">
        <f>'Trimestre 2'!B1</f>
        <v>12933.899999999998</v>
      </c>
      <c r="D14" s="26">
        <f>'Trimestre 2'!G1</f>
        <v>-17.183832409404744</v>
      </c>
      <c r="E14" s="26">
        <v>85488.06</v>
      </c>
      <c r="F14" s="30">
        <v>30</v>
      </c>
    </row>
    <row r="15" spans="1:9" ht="22.5" customHeight="1" x14ac:dyDescent="0.25">
      <c r="A15" s="25" t="s">
        <v>15</v>
      </c>
      <c r="B15" s="14">
        <f>'Trimestre 3'!C1</f>
        <v>0</v>
      </c>
      <c r="C15" s="26">
        <f>'Trimestre 3'!B1</f>
        <v>0</v>
      </c>
      <c r="D15" s="26">
        <f>'Trimestre 3'!G1</f>
        <v>0</v>
      </c>
      <c r="E15" s="26"/>
      <c r="F15" s="30"/>
    </row>
    <row r="16" spans="1:9" ht="21.75" customHeight="1" x14ac:dyDescent="0.25">
      <c r="A16" s="25" t="s">
        <v>16</v>
      </c>
      <c r="B16" s="14">
        <f>'Trimestre 4'!C1</f>
        <v>0</v>
      </c>
      <c r="C16" s="26">
        <f>'Trimestre 4'!B1</f>
        <v>0</v>
      </c>
      <c r="D16" s="26">
        <f>'Trimestre 4'!G1</f>
        <v>0</v>
      </c>
      <c r="E16" s="26"/>
      <c r="F16" s="30"/>
    </row>
  </sheetData>
  <sheetProtection password="C752" sheet="1" objects="1" scenarios="1"/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65533" verticalDpi="6553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18237.300000000003</v>
      </c>
      <c r="C1" s="31">
        <f>COUNTA(A4:A203)</f>
        <v>22</v>
      </c>
      <c r="G1" s="13">
        <f>IF(B1&lt;&gt;0,H1/B1,0)</f>
        <v>-15.86838896108525</v>
      </c>
      <c r="H1" s="12">
        <f>SUM(H4:H195)</f>
        <v>-289396.57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 t="s">
        <v>23</v>
      </c>
      <c r="B4" s="9">
        <v>41.66</v>
      </c>
      <c r="C4" s="10">
        <v>45297</v>
      </c>
      <c r="D4" s="10">
        <v>45308</v>
      </c>
      <c r="E4" s="10"/>
      <c r="F4" s="10"/>
      <c r="G4" s="1">
        <f>D4-C4-(F4-E4)</f>
        <v>11</v>
      </c>
      <c r="H4" s="9">
        <f>B4*G4</f>
        <v>458.26</v>
      </c>
    </row>
    <row r="5" spans="1:8" x14ac:dyDescent="0.25">
      <c r="A5" s="16" t="s">
        <v>24</v>
      </c>
      <c r="B5" s="9">
        <v>279</v>
      </c>
      <c r="C5" s="10">
        <v>45304</v>
      </c>
      <c r="D5" s="10">
        <v>45308</v>
      </c>
      <c r="E5" s="10"/>
      <c r="F5" s="10"/>
      <c r="G5" s="1">
        <f t="shared" ref="G5:G68" si="0">D5-C5-(F5-E5)</f>
        <v>4</v>
      </c>
      <c r="H5" s="9">
        <f t="shared" ref="H5:H68" si="1">B5*G5</f>
        <v>1116</v>
      </c>
    </row>
    <row r="6" spans="1:8" x14ac:dyDescent="0.25">
      <c r="A6" s="16" t="s">
        <v>25</v>
      </c>
      <c r="B6" s="9">
        <v>3806</v>
      </c>
      <c r="C6" s="10">
        <v>45347</v>
      </c>
      <c r="D6" s="10">
        <v>45331</v>
      </c>
      <c r="E6" s="10"/>
      <c r="F6" s="10"/>
      <c r="G6" s="1">
        <f t="shared" si="0"/>
        <v>-16</v>
      </c>
      <c r="H6" s="9">
        <f t="shared" si="1"/>
        <v>-60896</v>
      </c>
    </row>
    <row r="7" spans="1:8" x14ac:dyDescent="0.25">
      <c r="A7" s="16" t="s">
        <v>26</v>
      </c>
      <c r="B7" s="9">
        <v>2050</v>
      </c>
      <c r="C7" s="10">
        <v>45357</v>
      </c>
      <c r="D7" s="10">
        <v>45331</v>
      </c>
      <c r="E7" s="10"/>
      <c r="F7" s="10"/>
      <c r="G7" s="1">
        <f t="shared" si="0"/>
        <v>-26</v>
      </c>
      <c r="H7" s="9">
        <f t="shared" si="1"/>
        <v>-53300</v>
      </c>
    </row>
    <row r="8" spans="1:8" x14ac:dyDescent="0.25">
      <c r="A8" s="16" t="s">
        <v>27</v>
      </c>
      <c r="B8" s="9">
        <v>1119</v>
      </c>
      <c r="C8" s="10">
        <v>45368</v>
      </c>
      <c r="D8" s="10">
        <v>45336</v>
      </c>
      <c r="E8" s="10"/>
      <c r="F8" s="10"/>
      <c r="G8" s="1">
        <f t="shared" si="0"/>
        <v>-32</v>
      </c>
      <c r="H8" s="9">
        <f t="shared" si="1"/>
        <v>-35808</v>
      </c>
    </row>
    <row r="9" spans="1:8" x14ac:dyDescent="0.25">
      <c r="A9" s="16" t="s">
        <v>28</v>
      </c>
      <c r="B9" s="9">
        <v>32.06</v>
      </c>
      <c r="C9" s="10">
        <v>45336</v>
      </c>
      <c r="D9" s="10">
        <v>45338</v>
      </c>
      <c r="E9" s="10"/>
      <c r="F9" s="10"/>
      <c r="G9" s="1">
        <f t="shared" si="0"/>
        <v>2</v>
      </c>
      <c r="H9" s="9">
        <f t="shared" si="1"/>
        <v>64.12</v>
      </c>
    </row>
    <row r="10" spans="1:8" x14ac:dyDescent="0.25">
      <c r="A10" s="16" t="s">
        <v>29</v>
      </c>
      <c r="B10" s="9">
        <v>166.88</v>
      </c>
      <c r="C10" s="10">
        <v>45366</v>
      </c>
      <c r="D10" s="10">
        <v>45338</v>
      </c>
      <c r="E10" s="10"/>
      <c r="F10" s="10"/>
      <c r="G10" s="1">
        <f t="shared" si="0"/>
        <v>-28</v>
      </c>
      <c r="H10" s="9">
        <f t="shared" si="1"/>
        <v>-4672.6400000000003</v>
      </c>
    </row>
    <row r="11" spans="1:8" x14ac:dyDescent="0.25">
      <c r="A11" s="16" t="s">
        <v>30</v>
      </c>
      <c r="B11" s="9">
        <v>59.9</v>
      </c>
      <c r="C11" s="10">
        <v>45358</v>
      </c>
      <c r="D11" s="10">
        <v>45338</v>
      </c>
      <c r="E11" s="10"/>
      <c r="F11" s="10"/>
      <c r="G11" s="1">
        <f t="shared" si="0"/>
        <v>-20</v>
      </c>
      <c r="H11" s="9">
        <f t="shared" si="1"/>
        <v>-1198</v>
      </c>
    </row>
    <row r="12" spans="1:8" x14ac:dyDescent="0.25">
      <c r="A12" s="16" t="s">
        <v>31</v>
      </c>
      <c r="B12" s="9">
        <v>59.9</v>
      </c>
      <c r="C12" s="10">
        <v>45366</v>
      </c>
      <c r="D12" s="10">
        <v>45338</v>
      </c>
      <c r="E12" s="10"/>
      <c r="F12" s="10"/>
      <c r="G12" s="1">
        <f t="shared" si="0"/>
        <v>-28</v>
      </c>
      <c r="H12" s="9">
        <f t="shared" si="1"/>
        <v>-1677.2</v>
      </c>
    </row>
    <row r="13" spans="1:8" x14ac:dyDescent="0.25">
      <c r="A13" s="16" t="s">
        <v>32</v>
      </c>
      <c r="B13" s="9">
        <v>956</v>
      </c>
      <c r="C13" s="10">
        <v>45269</v>
      </c>
      <c r="D13" s="10">
        <v>45338</v>
      </c>
      <c r="E13" s="10"/>
      <c r="F13" s="10"/>
      <c r="G13" s="1">
        <f t="shared" si="0"/>
        <v>69</v>
      </c>
      <c r="H13" s="9">
        <f t="shared" si="1"/>
        <v>65964</v>
      </c>
    </row>
    <row r="14" spans="1:8" x14ac:dyDescent="0.25">
      <c r="A14" s="16" t="s">
        <v>33</v>
      </c>
      <c r="B14" s="9">
        <v>265</v>
      </c>
      <c r="C14" s="10">
        <v>45353</v>
      </c>
      <c r="D14" s="10">
        <v>45348</v>
      </c>
      <c r="E14" s="10"/>
      <c r="F14" s="10"/>
      <c r="G14" s="1">
        <f t="shared" si="0"/>
        <v>-5</v>
      </c>
      <c r="H14" s="9">
        <f t="shared" si="1"/>
        <v>-1325</v>
      </c>
    </row>
    <row r="15" spans="1:8" x14ac:dyDescent="0.25">
      <c r="A15" s="16" t="s">
        <v>34</v>
      </c>
      <c r="B15" s="9">
        <v>134.9</v>
      </c>
      <c r="C15" s="10">
        <v>45357</v>
      </c>
      <c r="D15" s="10">
        <v>45348</v>
      </c>
      <c r="E15" s="10"/>
      <c r="F15" s="10"/>
      <c r="G15" s="1">
        <f t="shared" si="0"/>
        <v>-9</v>
      </c>
      <c r="H15" s="9">
        <f t="shared" si="1"/>
        <v>-1214.0999999999999</v>
      </c>
    </row>
    <row r="16" spans="1:8" x14ac:dyDescent="0.25">
      <c r="A16" s="16" t="s">
        <v>35</v>
      </c>
      <c r="B16" s="9">
        <v>1181.82</v>
      </c>
      <c r="C16" s="10">
        <v>45366</v>
      </c>
      <c r="D16" s="10">
        <v>45348</v>
      </c>
      <c r="E16" s="10"/>
      <c r="F16" s="10"/>
      <c r="G16" s="1">
        <f t="shared" si="0"/>
        <v>-18</v>
      </c>
      <c r="H16" s="9">
        <f t="shared" si="1"/>
        <v>-21272.76</v>
      </c>
    </row>
    <row r="17" spans="1:8" x14ac:dyDescent="0.25">
      <c r="A17" s="16" t="s">
        <v>36</v>
      </c>
      <c r="B17" s="9">
        <v>2795.62</v>
      </c>
      <c r="C17" s="10">
        <v>45366</v>
      </c>
      <c r="D17" s="10">
        <v>45348</v>
      </c>
      <c r="E17" s="10"/>
      <c r="F17" s="10"/>
      <c r="G17" s="1">
        <f t="shared" si="0"/>
        <v>-18</v>
      </c>
      <c r="H17" s="9">
        <f t="shared" si="1"/>
        <v>-50321.16</v>
      </c>
    </row>
    <row r="18" spans="1:8" x14ac:dyDescent="0.25">
      <c r="A18" s="16" t="s">
        <v>37</v>
      </c>
      <c r="B18" s="9">
        <v>3340.27</v>
      </c>
      <c r="C18" s="10">
        <v>45374</v>
      </c>
      <c r="D18" s="10">
        <v>45348</v>
      </c>
      <c r="E18" s="10"/>
      <c r="F18" s="10"/>
      <c r="G18" s="1">
        <f t="shared" si="0"/>
        <v>-26</v>
      </c>
      <c r="H18" s="9">
        <f t="shared" si="1"/>
        <v>-86847.02</v>
      </c>
    </row>
    <row r="19" spans="1:8" x14ac:dyDescent="0.25">
      <c r="A19" s="16" t="s">
        <v>38</v>
      </c>
      <c r="B19" s="9">
        <v>545.9</v>
      </c>
      <c r="C19" s="10">
        <v>45366</v>
      </c>
      <c r="D19" s="10">
        <v>45348</v>
      </c>
      <c r="E19" s="10"/>
      <c r="F19" s="10"/>
      <c r="G19" s="1">
        <f t="shared" si="0"/>
        <v>-18</v>
      </c>
      <c r="H19" s="9">
        <f t="shared" si="1"/>
        <v>-9826.2000000000007</v>
      </c>
    </row>
    <row r="20" spans="1:8" x14ac:dyDescent="0.25">
      <c r="A20" s="16" t="s">
        <v>39</v>
      </c>
      <c r="B20" s="9">
        <v>500</v>
      </c>
      <c r="C20" s="10">
        <v>45380</v>
      </c>
      <c r="D20" s="10">
        <v>45364</v>
      </c>
      <c r="E20" s="10"/>
      <c r="F20" s="10"/>
      <c r="G20" s="1">
        <f t="shared" si="0"/>
        <v>-16</v>
      </c>
      <c r="H20" s="9">
        <f t="shared" si="1"/>
        <v>-8000</v>
      </c>
    </row>
    <row r="21" spans="1:8" x14ac:dyDescent="0.25">
      <c r="A21" s="16" t="s">
        <v>40</v>
      </c>
      <c r="B21" s="9">
        <v>413.44</v>
      </c>
      <c r="C21" s="10">
        <v>45380</v>
      </c>
      <c r="D21" s="10">
        <v>45364</v>
      </c>
      <c r="E21" s="10"/>
      <c r="F21" s="10"/>
      <c r="G21" s="1">
        <f t="shared" si="0"/>
        <v>-16</v>
      </c>
      <c r="H21" s="9">
        <f t="shared" si="1"/>
        <v>-6615.04</v>
      </c>
    </row>
    <row r="22" spans="1:8" x14ac:dyDescent="0.25">
      <c r="A22" s="16" t="s">
        <v>41</v>
      </c>
      <c r="B22" s="9">
        <v>31.38</v>
      </c>
      <c r="C22" s="10">
        <v>45389</v>
      </c>
      <c r="D22" s="10">
        <v>45364</v>
      </c>
      <c r="E22" s="10"/>
      <c r="F22" s="10"/>
      <c r="G22" s="1">
        <f t="shared" si="0"/>
        <v>-25</v>
      </c>
      <c r="H22" s="9">
        <f t="shared" si="1"/>
        <v>-784.5</v>
      </c>
    </row>
    <row r="23" spans="1:8" x14ac:dyDescent="0.25">
      <c r="A23" s="16" t="s">
        <v>42</v>
      </c>
      <c r="B23" s="9">
        <v>59.4</v>
      </c>
      <c r="C23" s="10">
        <v>45393</v>
      </c>
      <c r="D23" s="10">
        <v>45364</v>
      </c>
      <c r="E23" s="10"/>
      <c r="F23" s="10"/>
      <c r="G23" s="1">
        <f t="shared" si="0"/>
        <v>-29</v>
      </c>
      <c r="H23" s="9">
        <f t="shared" si="1"/>
        <v>-1722.6</v>
      </c>
    </row>
    <row r="24" spans="1:8" x14ac:dyDescent="0.25">
      <c r="A24" s="16" t="s">
        <v>42</v>
      </c>
      <c r="B24" s="9">
        <v>341.97</v>
      </c>
      <c r="C24" s="10">
        <v>45393</v>
      </c>
      <c r="D24" s="10">
        <v>45364</v>
      </c>
      <c r="E24" s="10"/>
      <c r="F24" s="10"/>
      <c r="G24" s="1">
        <f t="shared" si="0"/>
        <v>-29</v>
      </c>
      <c r="H24" s="9">
        <f t="shared" si="1"/>
        <v>-9917.1299999999992</v>
      </c>
    </row>
    <row r="25" spans="1:8" x14ac:dyDescent="0.25">
      <c r="A25" s="16" t="s">
        <v>43</v>
      </c>
      <c r="B25" s="9">
        <v>57.2</v>
      </c>
      <c r="C25" s="10">
        <v>45393</v>
      </c>
      <c r="D25" s="10">
        <v>45365</v>
      </c>
      <c r="E25" s="10"/>
      <c r="F25" s="10"/>
      <c r="G25" s="1">
        <f t="shared" si="0"/>
        <v>-28</v>
      </c>
      <c r="H25" s="9">
        <f t="shared" si="1"/>
        <v>-1601.6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sheetProtection password="C752" sheet="1" objects="1" scenarios="1"/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12933.899999999998</v>
      </c>
      <c r="C1" s="31">
        <f>COUNTA(A4:A203)</f>
        <v>23</v>
      </c>
      <c r="G1" s="13">
        <f>IF(B1&lt;&gt;0,H1/B1,0)</f>
        <v>-17.183832409404744</v>
      </c>
      <c r="H1" s="12">
        <f>SUM(H4:H195)</f>
        <v>-222253.97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 t="s">
        <v>44</v>
      </c>
      <c r="B4" s="9">
        <v>1090.9100000000001</v>
      </c>
      <c r="C4" s="10">
        <v>45424</v>
      </c>
      <c r="D4" s="10">
        <v>45397</v>
      </c>
      <c r="E4" s="10"/>
      <c r="F4" s="10"/>
      <c r="G4" s="1">
        <f>D4-C4-(F4-E4)</f>
        <v>-27</v>
      </c>
      <c r="H4" s="9">
        <f>B4*G4</f>
        <v>-29454.57</v>
      </c>
    </row>
    <row r="5" spans="1:8" x14ac:dyDescent="0.25">
      <c r="A5" s="16" t="s">
        <v>45</v>
      </c>
      <c r="B5" s="9">
        <v>1150</v>
      </c>
      <c r="C5" s="10">
        <v>45408</v>
      </c>
      <c r="D5" s="10">
        <v>45397</v>
      </c>
      <c r="E5" s="10"/>
      <c r="F5" s="10"/>
      <c r="G5" s="1">
        <f t="shared" ref="G5:G68" si="0">D5-C5-(F5-E5)</f>
        <v>-11</v>
      </c>
      <c r="H5" s="9">
        <f t="shared" ref="H5:H68" si="1">B5*G5</f>
        <v>-12650</v>
      </c>
    </row>
    <row r="6" spans="1:8" x14ac:dyDescent="0.25">
      <c r="A6" s="16" t="s">
        <v>46</v>
      </c>
      <c r="B6" s="9">
        <v>114.25</v>
      </c>
      <c r="C6" s="10">
        <v>45420</v>
      </c>
      <c r="D6" s="10">
        <v>45397</v>
      </c>
      <c r="E6" s="10"/>
      <c r="F6" s="10"/>
      <c r="G6" s="1">
        <f t="shared" si="0"/>
        <v>-23</v>
      </c>
      <c r="H6" s="9">
        <f t="shared" si="1"/>
        <v>-2627.75</v>
      </c>
    </row>
    <row r="7" spans="1:8" x14ac:dyDescent="0.25">
      <c r="A7" s="16" t="s">
        <v>47</v>
      </c>
      <c r="B7" s="9">
        <v>59.9</v>
      </c>
      <c r="C7" s="10">
        <v>45420</v>
      </c>
      <c r="D7" s="10">
        <v>45397</v>
      </c>
      <c r="E7" s="10"/>
      <c r="F7" s="10"/>
      <c r="G7" s="1">
        <f t="shared" si="0"/>
        <v>-23</v>
      </c>
      <c r="H7" s="9">
        <f t="shared" si="1"/>
        <v>-1377.7</v>
      </c>
    </row>
    <row r="8" spans="1:8" x14ac:dyDescent="0.25">
      <c r="A8" s="16" t="s">
        <v>48</v>
      </c>
      <c r="B8" s="9">
        <v>59.9</v>
      </c>
      <c r="C8" s="10">
        <v>45420</v>
      </c>
      <c r="D8" s="10">
        <v>45397</v>
      </c>
      <c r="E8" s="10"/>
      <c r="F8" s="10"/>
      <c r="G8" s="1">
        <f t="shared" si="0"/>
        <v>-23</v>
      </c>
      <c r="H8" s="9">
        <f t="shared" si="1"/>
        <v>-1377.7</v>
      </c>
    </row>
    <row r="9" spans="1:8" x14ac:dyDescent="0.25">
      <c r="A9" s="16" t="s">
        <v>49</v>
      </c>
      <c r="B9" s="9">
        <v>279</v>
      </c>
      <c r="C9" s="10">
        <v>45408</v>
      </c>
      <c r="D9" s="10">
        <v>45397</v>
      </c>
      <c r="E9" s="10"/>
      <c r="F9" s="10"/>
      <c r="G9" s="1">
        <f t="shared" si="0"/>
        <v>-11</v>
      </c>
      <c r="H9" s="9">
        <f t="shared" si="1"/>
        <v>-3069</v>
      </c>
    </row>
    <row r="10" spans="1:8" x14ac:dyDescent="0.25">
      <c r="A10" s="16" t="s">
        <v>50</v>
      </c>
      <c r="B10" s="9">
        <v>1090.9100000000001</v>
      </c>
      <c r="C10" s="10">
        <v>45435</v>
      </c>
      <c r="D10" s="10">
        <v>45421</v>
      </c>
      <c r="E10" s="10"/>
      <c r="F10" s="10"/>
      <c r="G10" s="1">
        <f t="shared" si="0"/>
        <v>-14</v>
      </c>
      <c r="H10" s="9">
        <f t="shared" si="1"/>
        <v>-15272.74</v>
      </c>
    </row>
    <row r="11" spans="1:8" x14ac:dyDescent="0.25">
      <c r="A11" s="16" t="s">
        <v>51</v>
      </c>
      <c r="B11" s="9">
        <v>75</v>
      </c>
      <c r="C11" s="10">
        <v>45442</v>
      </c>
      <c r="D11" s="10">
        <v>45421</v>
      </c>
      <c r="E11" s="10"/>
      <c r="F11" s="10"/>
      <c r="G11" s="1">
        <f t="shared" si="0"/>
        <v>-21</v>
      </c>
      <c r="H11" s="9">
        <f t="shared" si="1"/>
        <v>-1575</v>
      </c>
    </row>
    <row r="12" spans="1:8" x14ac:dyDescent="0.25">
      <c r="A12" s="16" t="s">
        <v>52</v>
      </c>
      <c r="B12" s="9">
        <v>265</v>
      </c>
      <c r="C12" s="10">
        <v>45442</v>
      </c>
      <c r="D12" s="10">
        <v>45421</v>
      </c>
      <c r="E12" s="10"/>
      <c r="F12" s="10"/>
      <c r="G12" s="1">
        <f t="shared" si="0"/>
        <v>-21</v>
      </c>
      <c r="H12" s="9">
        <f t="shared" si="1"/>
        <v>-5565</v>
      </c>
    </row>
    <row r="13" spans="1:8" x14ac:dyDescent="0.25">
      <c r="A13" s="16" t="s">
        <v>53</v>
      </c>
      <c r="B13" s="9">
        <v>1293.48</v>
      </c>
      <c r="C13" s="10">
        <v>45435</v>
      </c>
      <c r="D13" s="10">
        <v>45422</v>
      </c>
      <c r="E13" s="10"/>
      <c r="F13" s="10"/>
      <c r="G13" s="1">
        <f t="shared" si="0"/>
        <v>-13</v>
      </c>
      <c r="H13" s="9">
        <f t="shared" si="1"/>
        <v>-16815.240000000002</v>
      </c>
    </row>
    <row r="14" spans="1:8" x14ac:dyDescent="0.25">
      <c r="A14" s="16" t="s">
        <v>54</v>
      </c>
      <c r="B14" s="9">
        <v>400</v>
      </c>
      <c r="C14" s="10">
        <v>45466</v>
      </c>
      <c r="D14" s="10">
        <v>45439</v>
      </c>
      <c r="E14" s="10"/>
      <c r="F14" s="10"/>
      <c r="G14" s="1">
        <f t="shared" si="0"/>
        <v>-27</v>
      </c>
      <c r="H14" s="9">
        <f t="shared" si="1"/>
        <v>-10800</v>
      </c>
    </row>
    <row r="15" spans="1:8" x14ac:dyDescent="0.25">
      <c r="A15" s="16" t="s">
        <v>55</v>
      </c>
      <c r="B15" s="9">
        <v>140</v>
      </c>
      <c r="C15" s="10">
        <v>45457</v>
      </c>
      <c r="D15" s="10">
        <v>45440</v>
      </c>
      <c r="E15" s="10"/>
      <c r="F15" s="10"/>
      <c r="G15" s="1">
        <f t="shared" si="0"/>
        <v>-17</v>
      </c>
      <c r="H15" s="9">
        <f t="shared" si="1"/>
        <v>-2380</v>
      </c>
    </row>
    <row r="16" spans="1:8" x14ac:dyDescent="0.25">
      <c r="A16" s="16" t="s">
        <v>56</v>
      </c>
      <c r="B16" s="9">
        <v>1260</v>
      </c>
      <c r="C16" s="10">
        <v>45441</v>
      </c>
      <c r="D16" s="10">
        <v>45440</v>
      </c>
      <c r="E16" s="10"/>
      <c r="F16" s="10"/>
      <c r="G16" s="1">
        <f t="shared" si="0"/>
        <v>-1</v>
      </c>
      <c r="H16" s="9">
        <f t="shared" si="1"/>
        <v>-1260</v>
      </c>
    </row>
    <row r="17" spans="1:8" x14ac:dyDescent="0.25">
      <c r="A17" s="16" t="s">
        <v>57</v>
      </c>
      <c r="B17" s="9">
        <v>1037</v>
      </c>
      <c r="C17" s="10">
        <v>45457</v>
      </c>
      <c r="D17" s="10">
        <v>45440</v>
      </c>
      <c r="E17" s="10"/>
      <c r="F17" s="10"/>
      <c r="G17" s="1">
        <f t="shared" si="0"/>
        <v>-17</v>
      </c>
      <c r="H17" s="9">
        <f t="shared" si="1"/>
        <v>-17629</v>
      </c>
    </row>
    <row r="18" spans="1:8" x14ac:dyDescent="0.25">
      <c r="A18" s="16" t="s">
        <v>58</v>
      </c>
      <c r="B18" s="9">
        <v>1368.5</v>
      </c>
      <c r="C18" s="10">
        <v>45457</v>
      </c>
      <c r="D18" s="10">
        <v>45440</v>
      </c>
      <c r="E18" s="10"/>
      <c r="F18" s="10"/>
      <c r="G18" s="1">
        <f t="shared" si="0"/>
        <v>-17</v>
      </c>
      <c r="H18" s="9">
        <f t="shared" si="1"/>
        <v>-23264.5</v>
      </c>
    </row>
    <row r="19" spans="1:8" x14ac:dyDescent="0.25">
      <c r="A19" s="16" t="s">
        <v>59</v>
      </c>
      <c r="B19" s="9">
        <v>768</v>
      </c>
      <c r="C19" s="10">
        <v>45472</v>
      </c>
      <c r="D19" s="10">
        <v>45447</v>
      </c>
      <c r="E19" s="10"/>
      <c r="F19" s="10"/>
      <c r="G19" s="1">
        <f t="shared" si="0"/>
        <v>-25</v>
      </c>
      <c r="H19" s="9">
        <f t="shared" si="1"/>
        <v>-19200</v>
      </c>
    </row>
    <row r="20" spans="1:8" x14ac:dyDescent="0.25">
      <c r="A20" s="16" t="s">
        <v>60</v>
      </c>
      <c r="B20" s="9">
        <v>836.06</v>
      </c>
      <c r="C20" s="10">
        <v>45472</v>
      </c>
      <c r="D20" s="10">
        <v>45447</v>
      </c>
      <c r="E20" s="10"/>
      <c r="F20" s="10"/>
      <c r="G20" s="1">
        <f t="shared" si="0"/>
        <v>-25</v>
      </c>
      <c r="H20" s="9">
        <f t="shared" si="1"/>
        <v>-20901.5</v>
      </c>
    </row>
    <row r="21" spans="1:8" x14ac:dyDescent="0.25">
      <c r="A21" s="16" t="s">
        <v>61</v>
      </c>
      <c r="B21" s="9">
        <v>1090.9100000000001</v>
      </c>
      <c r="C21" s="10">
        <v>45472</v>
      </c>
      <c r="D21" s="10">
        <v>45447</v>
      </c>
      <c r="E21" s="10"/>
      <c r="F21" s="10"/>
      <c r="G21" s="1">
        <f t="shared" si="0"/>
        <v>-25</v>
      </c>
      <c r="H21" s="9">
        <f t="shared" si="1"/>
        <v>-27272.75</v>
      </c>
    </row>
    <row r="22" spans="1:8" x14ac:dyDescent="0.25">
      <c r="A22" s="16" t="s">
        <v>62</v>
      </c>
      <c r="B22" s="9">
        <v>96.46</v>
      </c>
      <c r="C22" s="10">
        <v>45451</v>
      </c>
      <c r="D22" s="10">
        <v>45461</v>
      </c>
      <c r="E22" s="10"/>
      <c r="F22" s="10"/>
      <c r="G22" s="1">
        <f t="shared" si="0"/>
        <v>10</v>
      </c>
      <c r="H22" s="9">
        <f t="shared" si="1"/>
        <v>964.6</v>
      </c>
    </row>
    <row r="23" spans="1:8" x14ac:dyDescent="0.25">
      <c r="A23" s="16" t="s">
        <v>63</v>
      </c>
      <c r="B23" s="9">
        <v>59.82</v>
      </c>
      <c r="C23" s="10">
        <v>45487</v>
      </c>
      <c r="D23" s="10">
        <v>45461</v>
      </c>
      <c r="E23" s="10"/>
      <c r="F23" s="10"/>
      <c r="G23" s="1">
        <f t="shared" si="0"/>
        <v>-26</v>
      </c>
      <c r="H23" s="9">
        <f t="shared" si="1"/>
        <v>-1555.32</v>
      </c>
    </row>
    <row r="24" spans="1:8" x14ac:dyDescent="0.25">
      <c r="A24" s="16" t="s">
        <v>64</v>
      </c>
      <c r="B24" s="9">
        <v>279</v>
      </c>
      <c r="C24" s="10">
        <v>45487</v>
      </c>
      <c r="D24" s="10">
        <v>45461</v>
      </c>
      <c r="E24" s="10"/>
      <c r="F24" s="10"/>
      <c r="G24" s="1">
        <f t="shared" si="0"/>
        <v>-26</v>
      </c>
      <c r="H24" s="9">
        <f t="shared" si="1"/>
        <v>-7254</v>
      </c>
    </row>
    <row r="25" spans="1:8" x14ac:dyDescent="0.25">
      <c r="A25" s="16" t="s">
        <v>65</v>
      </c>
      <c r="B25" s="9">
        <v>59.9</v>
      </c>
      <c r="C25" s="10">
        <v>45477</v>
      </c>
      <c r="D25" s="10">
        <v>45461</v>
      </c>
      <c r="E25" s="10"/>
      <c r="F25" s="10"/>
      <c r="G25" s="1">
        <f t="shared" si="0"/>
        <v>-16</v>
      </c>
      <c r="H25" s="9">
        <f t="shared" si="1"/>
        <v>-958.4</v>
      </c>
    </row>
    <row r="26" spans="1:8" x14ac:dyDescent="0.25">
      <c r="A26" s="16" t="s">
        <v>66</v>
      </c>
      <c r="B26" s="9">
        <v>59.9</v>
      </c>
      <c r="C26" s="10">
        <v>45477</v>
      </c>
      <c r="D26" s="10">
        <v>45461</v>
      </c>
      <c r="E26" s="10"/>
      <c r="F26" s="10"/>
      <c r="G26" s="1">
        <f t="shared" si="0"/>
        <v>-16</v>
      </c>
      <c r="H26" s="9">
        <f t="shared" si="1"/>
        <v>-958.4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sheetProtection password="C752" sheet="1" objects="1" scenarios="1"/>
  <mergeCells count="1">
    <mergeCell ref="E3:F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0</v>
      </c>
      <c r="C1" s="3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 x14ac:dyDescent="0.25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 x14ac:dyDescent="0.25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 x14ac:dyDescent="0.25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 x14ac:dyDescent="0.25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 x14ac:dyDescent="0.25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 x14ac:dyDescent="0.25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25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25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sheetProtection password="C752" sheet="1" objects="1" scenarios="1"/>
  <mergeCells count="1">
    <mergeCell ref="E3:F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tabSelected="1"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0</v>
      </c>
      <c r="C1" s="3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 x14ac:dyDescent="0.25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 x14ac:dyDescent="0.25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 x14ac:dyDescent="0.25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 x14ac:dyDescent="0.25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 x14ac:dyDescent="0.25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 x14ac:dyDescent="0.25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25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25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sheetProtection password="C752" sheet="1" objects="1" scenarios="1"/>
  <mergeCells count="1">
    <mergeCell ref="E3:F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Stefano Ghizzardi</cp:lastModifiedBy>
  <dcterms:created xsi:type="dcterms:W3CDTF">2006-09-16T00:00:00Z</dcterms:created>
  <dcterms:modified xsi:type="dcterms:W3CDTF">2024-07-07T17:16:53Z</dcterms:modified>
</cp:coreProperties>
</file>